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ate1904="1"/>
  <mc:AlternateContent xmlns:mc="http://schemas.openxmlformats.org/markup-compatibility/2006">
    <mc:Choice Requires="x15">
      <x15ac:absPath xmlns:x15ac="http://schemas.microsoft.com/office/spreadsheetml/2010/11/ac" url="C:\Users\Ann\Documents\104. 2021 ECBC website\7. Results\"/>
    </mc:Choice>
  </mc:AlternateContent>
  <bookViews>
    <workbookView xWindow="0" yWindow="45" windowWidth="15960" windowHeight="18075" activeTab="1"/>
  </bookViews>
  <sheets>
    <sheet name="A-LIST Expected Birds - A-LIST " sheetId="1" r:id="rId1"/>
    <sheet name="B-LIST Difficult Birds - B-LIST" sheetId="2" r:id="rId2"/>
    <sheet name="C-LIST Rare Birds - C-LIST Rare" sheetId="3" r:id="rId3"/>
    <sheet name="OVERALL STATISTICS - OVERALL ST" sheetId="4" r:id="rId4"/>
  </sheets>
  <calcPr calcId="162913"/>
</workbook>
</file>

<file path=xl/calcChain.xml><?xml version="1.0" encoding="utf-8"?>
<calcChain xmlns="http://schemas.openxmlformats.org/spreadsheetml/2006/main">
  <c r="C25" i="2" l="1"/>
  <c r="B25" i="2" s="1"/>
  <c r="C6" i="3" l="1"/>
  <c r="B6" i="3" s="1"/>
  <c r="C7" i="3"/>
  <c r="B7" i="3" s="1"/>
  <c r="C8" i="3"/>
  <c r="B8" i="3" s="1"/>
  <c r="C9" i="3"/>
  <c r="B9" i="3" s="1"/>
  <c r="C10" i="3"/>
  <c r="B10" i="3" s="1"/>
  <c r="C11" i="3"/>
  <c r="B11" i="3" s="1"/>
  <c r="C12" i="3"/>
  <c r="B12" i="3" s="1"/>
  <c r="C13" i="3"/>
  <c r="B13" i="3" s="1"/>
  <c r="B12" i="4" l="1"/>
  <c r="B11" i="4"/>
  <c r="B10" i="4"/>
  <c r="B9" i="4"/>
  <c r="B8" i="4"/>
  <c r="B6" i="4"/>
  <c r="B5" i="4"/>
  <c r="B3" i="4" s="1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C5" i="3"/>
  <c r="B5" i="3" s="1"/>
  <c r="S4" i="3"/>
  <c r="R18" i="4" s="1"/>
  <c r="R4" i="3"/>
  <c r="R3" i="3" s="1"/>
  <c r="Q4" i="3"/>
  <c r="P18" i="4" s="1"/>
  <c r="P4" i="3"/>
  <c r="O18" i="4" s="1"/>
  <c r="O4" i="3"/>
  <c r="N18" i="4" s="1"/>
  <c r="N4" i="3"/>
  <c r="N3" i="3" s="1"/>
  <c r="M4" i="3"/>
  <c r="M3" i="3" s="1"/>
  <c r="L4" i="3"/>
  <c r="L3" i="3" s="1"/>
  <c r="K4" i="3"/>
  <c r="J18" i="4" s="1"/>
  <c r="J4" i="3"/>
  <c r="J3" i="3" s="1"/>
  <c r="I4" i="3"/>
  <c r="H18" i="4" s="1"/>
  <c r="H4" i="3"/>
  <c r="H3" i="3" s="1"/>
  <c r="G4" i="3"/>
  <c r="F18" i="4" s="1"/>
  <c r="F4" i="3"/>
  <c r="F3" i="3" s="1"/>
  <c r="E4" i="3"/>
  <c r="D18" i="4" s="1"/>
  <c r="D4" i="3"/>
  <c r="C18" i="4" s="1"/>
  <c r="P3" i="3"/>
  <c r="O3" i="3"/>
  <c r="C26" i="2"/>
  <c r="B26" i="2" s="1"/>
  <c r="C24" i="2"/>
  <c r="B24" i="2" s="1"/>
  <c r="C23" i="2"/>
  <c r="B23" i="2" s="1"/>
  <c r="C22" i="2"/>
  <c r="B22" i="2" s="1"/>
  <c r="C21" i="2"/>
  <c r="B21" i="2" s="1"/>
  <c r="C20" i="2"/>
  <c r="B20" i="2" s="1"/>
  <c r="C19" i="2"/>
  <c r="B19" i="2" s="1"/>
  <c r="C18" i="2"/>
  <c r="B18" i="2" s="1"/>
  <c r="C17" i="2"/>
  <c r="B17" i="2" s="1"/>
  <c r="C16" i="2"/>
  <c r="B16" i="2" s="1"/>
  <c r="C15" i="2"/>
  <c r="B15" i="2" s="1"/>
  <c r="C14" i="2"/>
  <c r="B14" i="2" s="1"/>
  <c r="C13" i="2"/>
  <c r="B13" i="2" s="1"/>
  <c r="C12" i="2"/>
  <c r="B12" i="2" s="1"/>
  <c r="B11" i="2"/>
  <c r="C10" i="2"/>
  <c r="B10" i="2" s="1"/>
  <c r="C9" i="2"/>
  <c r="B9" i="2" s="1"/>
  <c r="C8" i="2"/>
  <c r="B8" i="2" s="1"/>
  <c r="C7" i="2"/>
  <c r="B7" i="2" s="1"/>
  <c r="C6" i="2"/>
  <c r="B6" i="2" s="1"/>
  <c r="S5" i="2"/>
  <c r="R17" i="4" s="1"/>
  <c r="R5" i="2"/>
  <c r="Q17" i="4" s="1"/>
  <c r="Q5" i="2"/>
  <c r="Q4" i="2" s="1"/>
  <c r="P5" i="2"/>
  <c r="O17" i="4" s="1"/>
  <c r="O5" i="2"/>
  <c r="N17" i="4" s="1"/>
  <c r="N5" i="2"/>
  <c r="M17" i="4" s="1"/>
  <c r="M5" i="2"/>
  <c r="M4" i="2" s="1"/>
  <c r="L5" i="2"/>
  <c r="K17" i="4" s="1"/>
  <c r="K5" i="2"/>
  <c r="J17" i="4" s="1"/>
  <c r="J5" i="2"/>
  <c r="I17" i="4" s="1"/>
  <c r="I5" i="2"/>
  <c r="I4" i="2" s="1"/>
  <c r="H5" i="2"/>
  <c r="G17" i="4" s="1"/>
  <c r="G5" i="2"/>
  <c r="F17" i="4" s="1"/>
  <c r="F5" i="2"/>
  <c r="E17" i="4" s="1"/>
  <c r="E5" i="2"/>
  <c r="E4" i="2" s="1"/>
  <c r="D5" i="2"/>
  <c r="C17" i="4" s="1"/>
  <c r="S4" i="2"/>
  <c r="C51" i="1"/>
  <c r="B51" i="1" s="1"/>
  <c r="C50" i="1"/>
  <c r="B50" i="1" s="1"/>
  <c r="C49" i="1"/>
  <c r="B49" i="1" s="1"/>
  <c r="C48" i="1"/>
  <c r="B48" i="1" s="1"/>
  <c r="C47" i="1"/>
  <c r="B47" i="1" s="1"/>
  <c r="C46" i="1"/>
  <c r="B46" i="1" s="1"/>
  <c r="C45" i="1"/>
  <c r="B45" i="1" s="1"/>
  <c r="C44" i="1"/>
  <c r="B44" i="1" s="1"/>
  <c r="C43" i="1"/>
  <c r="B43" i="1" s="1"/>
  <c r="C42" i="1"/>
  <c r="B42" i="1" s="1"/>
  <c r="C41" i="1"/>
  <c r="B41" i="1" s="1"/>
  <c r="C40" i="1"/>
  <c r="B40" i="1" s="1"/>
  <c r="C39" i="1"/>
  <c r="B39" i="1" s="1"/>
  <c r="C38" i="1"/>
  <c r="B38" i="1" s="1"/>
  <c r="C37" i="1"/>
  <c r="B37" i="1" s="1"/>
  <c r="C36" i="1"/>
  <c r="B36" i="1" s="1"/>
  <c r="C35" i="1"/>
  <c r="B35" i="1" s="1"/>
  <c r="C34" i="1"/>
  <c r="B34" i="1" s="1"/>
  <c r="C33" i="1"/>
  <c r="B33" i="1" s="1"/>
  <c r="C32" i="1"/>
  <c r="B32" i="1" s="1"/>
  <c r="C31" i="1"/>
  <c r="B31" i="1" s="1"/>
  <c r="C30" i="1"/>
  <c r="B30" i="1" s="1"/>
  <c r="C29" i="1"/>
  <c r="B29" i="1" s="1"/>
  <c r="C28" i="1"/>
  <c r="B28" i="1" s="1"/>
  <c r="C27" i="1"/>
  <c r="B27" i="1" s="1"/>
  <c r="C26" i="1"/>
  <c r="B26" i="1" s="1"/>
  <c r="C25" i="1"/>
  <c r="B25" i="1" s="1"/>
  <c r="C24" i="1"/>
  <c r="B24" i="1" s="1"/>
  <c r="C23" i="1"/>
  <c r="B23" i="1" s="1"/>
  <c r="C22" i="1"/>
  <c r="B22" i="1" s="1"/>
  <c r="C21" i="1"/>
  <c r="B21" i="1" s="1"/>
  <c r="C20" i="1"/>
  <c r="B20" i="1" s="1"/>
  <c r="C19" i="1"/>
  <c r="B19" i="1" s="1"/>
  <c r="C18" i="1"/>
  <c r="B18" i="1" s="1"/>
  <c r="C17" i="1"/>
  <c r="B17" i="1" s="1"/>
  <c r="C16" i="1"/>
  <c r="B16" i="1" s="1"/>
  <c r="C15" i="1"/>
  <c r="B15" i="1" s="1"/>
  <c r="C14" i="1"/>
  <c r="B14" i="1" s="1"/>
  <c r="C13" i="1"/>
  <c r="B13" i="1" s="1"/>
  <c r="C12" i="1"/>
  <c r="B12" i="1" s="1"/>
  <c r="C11" i="1"/>
  <c r="B11" i="1" s="1"/>
  <c r="C10" i="1"/>
  <c r="B10" i="1" s="1"/>
  <c r="C9" i="1"/>
  <c r="B9" i="1" s="1"/>
  <c r="C8" i="1"/>
  <c r="B8" i="1" s="1"/>
  <c r="C7" i="1"/>
  <c r="B7" i="1" s="1"/>
  <c r="C6" i="1"/>
  <c r="B6" i="1" s="1"/>
  <c r="S5" i="1"/>
  <c r="R16" i="4" s="1"/>
  <c r="R5" i="1"/>
  <c r="Q16" i="4" s="1"/>
  <c r="Q5" i="1"/>
  <c r="P16" i="4" s="1"/>
  <c r="P5" i="1"/>
  <c r="O16" i="4" s="1"/>
  <c r="O5" i="1"/>
  <c r="N16" i="4" s="1"/>
  <c r="N5" i="1"/>
  <c r="M16" i="4" s="1"/>
  <c r="M5" i="1"/>
  <c r="L16" i="4" s="1"/>
  <c r="L5" i="1"/>
  <c r="K16" i="4" s="1"/>
  <c r="K5" i="1"/>
  <c r="J16" i="4" s="1"/>
  <c r="J5" i="1"/>
  <c r="I16" i="4" s="1"/>
  <c r="I5" i="1"/>
  <c r="H16" i="4" s="1"/>
  <c r="H5" i="1"/>
  <c r="G16" i="4" s="1"/>
  <c r="G5" i="1"/>
  <c r="F16" i="4" s="1"/>
  <c r="F5" i="1"/>
  <c r="E16" i="4" s="1"/>
  <c r="E5" i="1"/>
  <c r="D16" i="4" s="1"/>
  <c r="D5" i="1"/>
  <c r="C16" i="4" s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L4" i="2" l="1"/>
  <c r="R4" i="2"/>
  <c r="D4" i="2"/>
  <c r="G4" i="2"/>
  <c r="F4" i="2"/>
  <c r="P4" i="2"/>
  <c r="N4" i="2"/>
  <c r="O4" i="2"/>
  <c r="K4" i="2"/>
  <c r="J4" i="2"/>
  <c r="C4" i="1"/>
  <c r="B52" i="1"/>
  <c r="B21" i="4" s="1"/>
  <c r="C5" i="1"/>
  <c r="D3" i="3"/>
  <c r="Q3" i="3"/>
  <c r="I3" i="3"/>
  <c r="K18" i="4"/>
  <c r="E3" i="3"/>
  <c r="C4" i="3"/>
  <c r="B14" i="3"/>
  <c r="B23" i="4" s="1"/>
  <c r="L18" i="4"/>
  <c r="G18" i="4"/>
  <c r="K3" i="3"/>
  <c r="G3" i="3"/>
  <c r="S3" i="3"/>
  <c r="B16" i="4"/>
  <c r="C15" i="4"/>
  <c r="B27" i="2"/>
  <c r="B22" i="4" s="1"/>
  <c r="D17" i="4"/>
  <c r="H17" i="4"/>
  <c r="L17" i="4"/>
  <c r="P17" i="4"/>
  <c r="C5" i="2"/>
  <c r="E18" i="4"/>
  <c r="I18" i="4"/>
  <c r="M18" i="4"/>
  <c r="Q18" i="4"/>
  <c r="C4" i="2" l="1"/>
  <c r="B17" i="4"/>
  <c r="C3" i="3"/>
  <c r="B24" i="4"/>
  <c r="B18" i="4"/>
  <c r="B15" i="4" l="1"/>
</calcChain>
</file>

<file path=xl/sharedStrings.xml><?xml version="1.0" encoding="utf-8"?>
<sst xmlns="http://schemas.openxmlformats.org/spreadsheetml/2006/main" count="191" uniqueCount="124">
  <si>
    <t>A-LIST Expected Birds</t>
  </si>
  <si>
    <t>ALL ZONES TOTAL</t>
  </si>
  <si>
    <t>ZONE 1 TOTAL</t>
  </si>
  <si>
    <t>ZONE 2 TOTAL</t>
  </si>
  <si>
    <t>ZONE 3 TOTAL</t>
  </si>
  <si>
    <t>ZONE 4 TOTAL</t>
  </si>
  <si>
    <t>ZONE 5 TOTAL</t>
  </si>
  <si>
    <t>ZONE 6 TOTAL</t>
  </si>
  <si>
    <t>ZONE 7 TOTAL</t>
  </si>
  <si>
    <t>ZONE 8 TOTAL</t>
  </si>
  <si>
    <t>ZONE 9 TOTAL</t>
  </si>
  <si>
    <t>ZONE 10 TOTAL</t>
  </si>
  <si>
    <t>ZONE 11 TOTAL</t>
  </si>
  <si>
    <t>ZONE 12 TOTAL</t>
  </si>
  <si>
    <t>ZONE 13S TOTAL</t>
  </si>
  <si>
    <t>ZONE 13N TOTAL</t>
  </si>
  <si>
    <t>ZONE 14 TOTAL</t>
  </si>
  <si>
    <t>ZONE 15 TOTAL</t>
  </si>
  <si>
    <t>Expected Birds</t>
  </si>
  <si>
    <t>TOTAL</t>
  </si>
  <si>
    <t>Mallard</t>
  </si>
  <si>
    <t>Common Goldeneye</t>
  </si>
  <si>
    <t>Gray Partridge</t>
  </si>
  <si>
    <t>Ruffed Grouse</t>
  </si>
  <si>
    <t>Rock Pigeon</t>
  </si>
  <si>
    <t>Sharp—shinned Hawk</t>
  </si>
  <si>
    <t>Cooper’s Hawk</t>
  </si>
  <si>
    <t>Northern Goshawk</t>
  </si>
  <si>
    <t>Bald Eagle</t>
  </si>
  <si>
    <t>Great Horned Owl</t>
  </si>
  <si>
    <t>Northern Saw-whet Owl</t>
  </si>
  <si>
    <t>Downy Woodpecker</t>
  </si>
  <si>
    <t>Hairy Woodpecker</t>
  </si>
  <si>
    <t>Pileated Woodpecker</t>
  </si>
  <si>
    <t>Northern Flicker</t>
  </si>
  <si>
    <t>Merlin</t>
  </si>
  <si>
    <t>Northern Shrike</t>
  </si>
  <si>
    <t>Blue Jay</t>
  </si>
  <si>
    <t>Black-billed Magpie</t>
  </si>
  <si>
    <t>American Crow</t>
  </si>
  <si>
    <t>Common Raven</t>
  </si>
  <si>
    <t>Black-capped Chickadee</t>
  </si>
  <si>
    <t>Boreal Chickadee</t>
  </si>
  <si>
    <t>White-breasted Nuthatch</t>
  </si>
  <si>
    <t>Golden-crowned Kinglet</t>
  </si>
  <si>
    <t>Townsend’s Solitaire</t>
  </si>
  <si>
    <t>American Robin</t>
  </si>
  <si>
    <t>European Starling</t>
  </si>
  <si>
    <t>Bohemian Waxwing</t>
  </si>
  <si>
    <t>Cedar Waxwing</t>
  </si>
  <si>
    <t>Pine Grosbeak</t>
  </si>
  <si>
    <t>House Finch</t>
  </si>
  <si>
    <t>Purple Finch</t>
  </si>
  <si>
    <t>Common Redpoll</t>
  </si>
  <si>
    <t>White-winged Crossbill</t>
  </si>
  <si>
    <t>Pine Siskin</t>
  </si>
  <si>
    <t>Dark-eyed Junco</t>
  </si>
  <si>
    <t>White-throated Sparrow</t>
  </si>
  <si>
    <t>House Sparrow</t>
  </si>
  <si>
    <t>B-LIST Difficult Birds</t>
  </si>
  <si>
    <t>Difficult Birds</t>
  </si>
  <si>
    <t>Canada Goose</t>
  </si>
  <si>
    <t>Northern Pintail</t>
  </si>
  <si>
    <t>Lesser Scaup</t>
  </si>
  <si>
    <t>Common Merganser</t>
  </si>
  <si>
    <t>Rough-legged Hawk</t>
  </si>
  <si>
    <t>Snowy Owl</t>
  </si>
  <si>
    <t>Barred Owl</t>
  </si>
  <si>
    <t>Great Grey Owl</t>
  </si>
  <si>
    <t>Long-eared Owl</t>
  </si>
  <si>
    <t>Black-backed Woodpecker</t>
  </si>
  <si>
    <t>Prairie Falcon</t>
  </si>
  <si>
    <t>Gyrfalcon</t>
  </si>
  <si>
    <t>Canada Jay</t>
  </si>
  <si>
    <t>Evening Grosbeak</t>
  </si>
  <si>
    <t>Red Crossbill</t>
  </si>
  <si>
    <t>American Goldfinch</t>
  </si>
  <si>
    <t>American Tree Sparrow</t>
  </si>
  <si>
    <t>White-crowned Sparrow</t>
  </si>
  <si>
    <t>C-LIST Rare Birds</t>
  </si>
  <si>
    <t>Rare Birds</t>
  </si>
  <si>
    <t>OVERALL STATISTICS</t>
  </si>
  <si>
    <t>OVERALL STATISTICS ALL ZONES TOTALS</t>
  </si>
  <si>
    <t>PARTICIPANTS TOTAL</t>
  </si>
  <si>
    <t>TOTAL No. FEEDER WATCHERS</t>
  </si>
  <si>
    <t>TOTAL FW HOURS</t>
  </si>
  <si>
    <t>TOTAL No. BUSH BEATERS</t>
  </si>
  <si>
    <t>TOTAL BB km ON FOOT</t>
  </si>
  <si>
    <t>TOTAL BB HOURS ON FOOT</t>
  </si>
  <si>
    <t>TOTAL BB km DRIVING</t>
  </si>
  <si>
    <t>TOTAL BB HOURS DRIVING</t>
  </si>
  <si>
    <t>TOTAL BIRDS COUNTED</t>
  </si>
  <si>
    <t>A-List</t>
  </si>
  <si>
    <t>B-List</t>
  </si>
  <si>
    <t>C-List</t>
  </si>
  <si>
    <t>SPECIES OBSERVED</t>
  </si>
  <si>
    <t>TOTAL SPECIES</t>
  </si>
  <si>
    <t>Enter species here</t>
  </si>
  <si>
    <t>Total RARE Species ALL ZONES</t>
  </si>
  <si>
    <t>Red-breasted Nuthatch</t>
  </si>
  <si>
    <t xml:space="preserve">Brown Creeper </t>
  </si>
  <si>
    <t>Other</t>
  </si>
  <si>
    <t>Boreal Owl</t>
  </si>
  <si>
    <t>Hoary Redpoll</t>
  </si>
  <si>
    <t>Snow Bunting</t>
  </si>
  <si>
    <t>Am. Three-toed Woodpcker</t>
  </si>
  <si>
    <t>Total Species Observed     of 43 A LIST  ALL ZONES</t>
  </si>
  <si>
    <t>19</t>
  </si>
  <si>
    <t>22</t>
  </si>
  <si>
    <t>17</t>
  </si>
  <si>
    <t>18</t>
  </si>
  <si>
    <t>25</t>
  </si>
  <si>
    <t>20</t>
  </si>
  <si>
    <t>Species (difficult) per zone</t>
  </si>
  <si>
    <t>1</t>
  </si>
  <si>
    <t>2</t>
  </si>
  <si>
    <t>Species per zone A+B+C</t>
  </si>
  <si>
    <t xml:space="preserve">27+1 </t>
  </si>
  <si>
    <t xml:space="preserve">19+2 </t>
  </si>
  <si>
    <t>30+1</t>
  </si>
  <si>
    <t>17+1</t>
  </si>
  <si>
    <t>16+1</t>
  </si>
  <si>
    <t>19+1</t>
  </si>
  <si>
    <t>Total Species Observed of 20 DIFFICULT BIRDS        ALL ZONES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</si>
</sst>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color indexed="8"/>
      <name val="Helvetica Neue"/>
    </font>
    <font>
      <b/>
      <sz val="12"/>
      <color indexed="8"/>
      <name val="Helvetica Neue"/>
    </font>
    <font>
      <b/>
      <sz val="10"/>
      <color indexed="8"/>
      <name val="Helvetica Neue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1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1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8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righ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right" vertical="top" wrapText="1"/>
    </xf>
    <xf numFmtId="49" fontId="2" fillId="3" borderId="3" xfId="0" applyNumberFormat="1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3" borderId="4" xfId="0" applyNumberFormat="1" applyFont="1" applyFill="1" applyBorder="1" applyAlignment="1">
      <alignment horizontal="right" vertical="top" wrapText="1"/>
    </xf>
    <xf numFmtId="0" fontId="2" fillId="0" borderId="5" xfId="0" applyNumberFormat="1" applyFont="1" applyBorder="1" applyAlignment="1">
      <alignment horizontal="right" vertical="top" wrapText="1"/>
    </xf>
    <xf numFmtId="0" fontId="2" fillId="0" borderId="3" xfId="0" applyNumberFormat="1" applyFont="1" applyBorder="1" applyAlignment="1">
      <alignment horizontal="right" vertical="top" wrapText="1"/>
    </xf>
    <xf numFmtId="49" fontId="2" fillId="3" borderId="1" xfId="0" applyNumberFormat="1" applyFont="1" applyFill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right" vertical="top" wrapText="1"/>
    </xf>
    <xf numFmtId="0" fontId="2" fillId="3" borderId="6" xfId="0" applyNumberFormat="1" applyFont="1" applyFill="1" applyBorder="1" applyAlignment="1">
      <alignment horizontal="right" vertical="top" wrapText="1"/>
    </xf>
    <xf numFmtId="0" fontId="0" fillId="0" borderId="7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right" vertical="top" wrapText="1"/>
    </xf>
    <xf numFmtId="0" fontId="0" fillId="0" borderId="0" xfId="0" applyNumberFormat="1" applyFont="1" applyAlignment="1">
      <alignment vertical="top" wrapText="1"/>
    </xf>
    <xf numFmtId="49" fontId="2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2" borderId="2" xfId="0" applyNumberFormat="1" applyFont="1" applyFill="1" applyBorder="1" applyAlignment="1">
      <alignment horizontal="right" vertical="top" wrapText="1"/>
    </xf>
    <xf numFmtId="49" fontId="2" fillId="2" borderId="2" xfId="0" applyNumberFormat="1" applyFont="1" applyFill="1" applyBorder="1" applyAlignment="1">
      <alignment horizontal="right"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2" fillId="3" borderId="10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right" vertical="top" wrapText="1"/>
    </xf>
    <xf numFmtId="0" fontId="0" fillId="0" borderId="1" xfId="0" applyNumberFormat="1" applyFont="1" applyBorder="1" applyAlignment="1">
      <alignment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9" xfId="0" applyFill="1" applyBorder="1" applyAlignment="1">
      <alignment vertical="top"/>
    </xf>
    <xf numFmtId="0" fontId="0" fillId="0" borderId="20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right" vertical="top" wrapText="1"/>
    </xf>
    <xf numFmtId="49" fontId="0" fillId="6" borderId="22" xfId="0" applyNumberFormat="1" applyFont="1" applyFill="1" applyBorder="1" applyAlignment="1">
      <alignment horizontal="left" vertical="top" wrapText="1"/>
    </xf>
    <xf numFmtId="0" fontId="1" fillId="6" borderId="22" xfId="0" applyFont="1" applyFill="1" applyBorder="1" applyAlignment="1">
      <alignment horizontal="left" vertical="top" wrapText="1"/>
    </xf>
    <xf numFmtId="49" fontId="2" fillId="6" borderId="22" xfId="0" applyNumberFormat="1" applyFont="1" applyFill="1" applyBorder="1" applyAlignment="1">
      <alignment horizontal="right" vertical="top" wrapText="1"/>
    </xf>
    <xf numFmtId="49" fontId="2" fillId="4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center"/>
    </xf>
    <xf numFmtId="49" fontId="2" fillId="0" borderId="2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right" vertical="top" wrapText="1"/>
    </xf>
    <xf numFmtId="0" fontId="2" fillId="0" borderId="5" xfId="0" applyNumberFormat="1" applyFont="1" applyFill="1" applyBorder="1" applyAlignment="1">
      <alignment horizontal="right" vertical="top" wrapText="1"/>
    </xf>
    <xf numFmtId="0" fontId="2" fillId="0" borderId="3" xfId="0" applyNumberFormat="1" applyFont="1" applyFill="1" applyBorder="1" applyAlignment="1">
      <alignment horizontal="right" vertical="top" wrapText="1"/>
    </xf>
    <xf numFmtId="0" fontId="0" fillId="0" borderId="7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ill="1" applyBorder="1" applyAlignment="1">
      <alignment vertical="top"/>
    </xf>
    <xf numFmtId="49" fontId="2" fillId="7" borderId="1" xfId="0" applyNumberFormat="1" applyFont="1" applyFill="1" applyBorder="1" applyAlignment="1">
      <alignment horizontal="right" vertical="top" wrapText="1"/>
    </xf>
    <xf numFmtId="0" fontId="2" fillId="5" borderId="6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51515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"/>
  <sheetViews>
    <sheetView showGridLines="0" workbookViewId="0">
      <pane xSplit="3" ySplit="4" topLeftCell="D42" activePane="bottomRight" state="frozen"/>
      <selection pane="topRight"/>
      <selection pane="bottomLeft"/>
      <selection pane="bottomRight" activeCell="T20" sqref="T20"/>
    </sheetView>
  </sheetViews>
  <sheetFormatPr defaultColWidth="16.28515625" defaultRowHeight="19.899999999999999" customHeight="1"/>
  <cols>
    <col min="1" max="1" width="25.85546875" style="1" customWidth="1"/>
    <col min="2" max="2" width="3.7109375" style="1" customWidth="1"/>
    <col min="3" max="3" width="8.5703125" style="1" customWidth="1"/>
    <col min="4" max="19" width="8" style="1" customWidth="1"/>
    <col min="20" max="256" width="16.28515625" style="1" customWidth="1"/>
  </cols>
  <sheetData>
    <row r="1" spans="1:256" ht="28.7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56" ht="44.1" customHeight="1">
      <c r="A2" s="2" t="s">
        <v>0</v>
      </c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</row>
    <row r="3" spans="1:256" ht="15.75">
      <c r="A3" s="51" t="s">
        <v>116</v>
      </c>
      <c r="B3" s="52"/>
      <c r="C3" s="53"/>
      <c r="D3" s="57" t="s">
        <v>117</v>
      </c>
      <c r="E3" s="57" t="s">
        <v>118</v>
      </c>
      <c r="F3" s="57" t="s">
        <v>119</v>
      </c>
      <c r="G3" s="57" t="s">
        <v>108</v>
      </c>
      <c r="H3" s="57" t="s">
        <v>120</v>
      </c>
      <c r="I3" s="57" t="s">
        <v>110</v>
      </c>
      <c r="J3" s="57" t="s">
        <v>121</v>
      </c>
      <c r="K3" s="57" t="s">
        <v>111</v>
      </c>
      <c r="L3" s="57" t="s">
        <v>109</v>
      </c>
      <c r="M3" s="57" t="s">
        <v>110</v>
      </c>
      <c r="N3" s="57" t="s">
        <v>107</v>
      </c>
      <c r="O3" s="57" t="s">
        <v>122</v>
      </c>
      <c r="P3" s="57" t="s">
        <v>109</v>
      </c>
      <c r="Q3" s="57" t="s">
        <v>110</v>
      </c>
      <c r="R3" s="57" t="s">
        <v>112</v>
      </c>
      <c r="S3" s="57" t="s">
        <v>107</v>
      </c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23.25" customHeight="1">
      <c r="A4" s="5" t="s">
        <v>18</v>
      </c>
      <c r="B4" s="6"/>
      <c r="C4" s="7">
        <f>SUM(D$4:S$4)</f>
        <v>14387</v>
      </c>
      <c r="D4" s="58">
        <f t="shared" ref="D4:S4" si="0">SUM(D6:D50)</f>
        <v>1109</v>
      </c>
      <c r="E4" s="58">
        <f t="shared" si="0"/>
        <v>756</v>
      </c>
      <c r="F4" s="58">
        <f t="shared" si="0"/>
        <v>1772</v>
      </c>
      <c r="G4" s="58">
        <f t="shared" si="0"/>
        <v>948</v>
      </c>
      <c r="H4" s="58">
        <f t="shared" si="0"/>
        <v>456</v>
      </c>
      <c r="I4" s="58">
        <f t="shared" si="0"/>
        <v>755</v>
      </c>
      <c r="J4" s="58">
        <f t="shared" si="0"/>
        <v>429</v>
      </c>
      <c r="K4" s="58">
        <f t="shared" si="0"/>
        <v>717</v>
      </c>
      <c r="L4" s="58">
        <f t="shared" si="0"/>
        <v>825</v>
      </c>
      <c r="M4" s="58">
        <f t="shared" si="0"/>
        <v>995</v>
      </c>
      <c r="N4" s="58">
        <f t="shared" si="0"/>
        <v>1237</v>
      </c>
      <c r="O4" s="58">
        <f t="shared" si="0"/>
        <v>1244</v>
      </c>
      <c r="P4" s="58">
        <f t="shared" si="0"/>
        <v>485</v>
      </c>
      <c r="Q4" s="58">
        <f t="shared" si="0"/>
        <v>1077</v>
      </c>
      <c r="R4" s="58">
        <f t="shared" si="0"/>
        <v>771</v>
      </c>
      <c r="S4" s="58">
        <f t="shared" si="0"/>
        <v>811</v>
      </c>
    </row>
    <row r="5" spans="1:256" ht="20.25" customHeight="1">
      <c r="A5" s="8" t="s">
        <v>19</v>
      </c>
      <c r="B5" s="9"/>
      <c r="C5" s="10">
        <f>SUM($C6:$C50)</f>
        <v>14387</v>
      </c>
      <c r="D5" s="59">
        <f t="shared" ref="D5:S5" si="1">SUM(D6:D50)</f>
        <v>1109</v>
      </c>
      <c r="E5" s="60">
        <f t="shared" si="1"/>
        <v>756</v>
      </c>
      <c r="F5" s="60">
        <f t="shared" si="1"/>
        <v>1772</v>
      </c>
      <c r="G5" s="60">
        <f t="shared" si="1"/>
        <v>948</v>
      </c>
      <c r="H5" s="60">
        <f t="shared" si="1"/>
        <v>456</v>
      </c>
      <c r="I5" s="60">
        <f t="shared" si="1"/>
        <v>755</v>
      </c>
      <c r="J5" s="60">
        <f t="shared" si="1"/>
        <v>429</v>
      </c>
      <c r="K5" s="60">
        <f t="shared" si="1"/>
        <v>717</v>
      </c>
      <c r="L5" s="60">
        <f t="shared" si="1"/>
        <v>825</v>
      </c>
      <c r="M5" s="60">
        <f t="shared" si="1"/>
        <v>995</v>
      </c>
      <c r="N5" s="60">
        <f t="shared" si="1"/>
        <v>1237</v>
      </c>
      <c r="O5" s="60">
        <f t="shared" si="1"/>
        <v>1244</v>
      </c>
      <c r="P5" s="60">
        <f t="shared" si="1"/>
        <v>485</v>
      </c>
      <c r="Q5" s="60">
        <f t="shared" si="1"/>
        <v>1077</v>
      </c>
      <c r="R5" s="60">
        <f t="shared" si="1"/>
        <v>771</v>
      </c>
      <c r="S5" s="60">
        <f t="shared" si="1"/>
        <v>811</v>
      </c>
    </row>
    <row r="6" spans="1:256" ht="20.100000000000001" customHeight="1">
      <c r="A6" s="66" t="s">
        <v>61</v>
      </c>
      <c r="B6" s="14">
        <f t="shared" ref="B6:B51" si="2">IF(C6&gt;0,1,0)</f>
        <v>0</v>
      </c>
      <c r="C6" s="15">
        <f t="shared" ref="C6:C51" si="3">SUM(D6:S6)</f>
        <v>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55"/>
      <c r="O6" s="55"/>
      <c r="P6" s="55"/>
      <c r="Q6" s="55"/>
      <c r="R6" s="55"/>
      <c r="S6" s="55"/>
    </row>
    <row r="7" spans="1:256" ht="20.100000000000001" customHeight="1">
      <c r="A7" s="13" t="s">
        <v>20</v>
      </c>
      <c r="B7" s="14">
        <f t="shared" si="2"/>
        <v>1</v>
      </c>
      <c r="C7" s="15">
        <f t="shared" si="3"/>
        <v>480</v>
      </c>
      <c r="D7" s="61"/>
      <c r="E7" s="63"/>
      <c r="F7" s="47">
        <v>6</v>
      </c>
      <c r="G7" s="64"/>
      <c r="H7" s="62"/>
      <c r="I7" s="62"/>
      <c r="J7" s="62">
        <v>59</v>
      </c>
      <c r="K7" s="62">
        <v>117</v>
      </c>
      <c r="L7" s="62">
        <v>1</v>
      </c>
      <c r="M7" s="62"/>
      <c r="N7" s="55">
        <v>238</v>
      </c>
      <c r="O7" s="55"/>
      <c r="P7" s="55"/>
      <c r="Q7" s="55"/>
      <c r="R7" s="55"/>
      <c r="S7" s="55">
        <v>59</v>
      </c>
    </row>
    <row r="8" spans="1:256" ht="20.100000000000001" customHeight="1">
      <c r="A8" s="13" t="s">
        <v>21</v>
      </c>
      <c r="B8" s="14">
        <f t="shared" si="2"/>
        <v>1</v>
      </c>
      <c r="C8" s="15">
        <f t="shared" si="3"/>
        <v>159</v>
      </c>
      <c r="D8" s="45"/>
      <c r="E8" s="49"/>
      <c r="F8" s="47">
        <v>2</v>
      </c>
      <c r="G8" s="48"/>
      <c r="H8" s="46"/>
      <c r="I8" s="46"/>
      <c r="J8" s="46">
        <v>31</v>
      </c>
      <c r="K8" s="46">
        <v>120</v>
      </c>
      <c r="L8" s="46"/>
      <c r="M8" s="46"/>
      <c r="N8" s="46"/>
      <c r="O8" s="46"/>
      <c r="P8" s="46"/>
      <c r="Q8" s="46"/>
      <c r="R8" s="46">
        <v>6</v>
      </c>
      <c r="S8" s="46"/>
    </row>
    <row r="9" spans="1:256" ht="20.100000000000001" customHeight="1">
      <c r="A9" s="66" t="s">
        <v>23</v>
      </c>
      <c r="B9" s="14">
        <f t="shared" si="2"/>
        <v>0</v>
      </c>
      <c r="C9" s="15">
        <f t="shared" si="3"/>
        <v>0</v>
      </c>
      <c r="D9" s="45"/>
      <c r="E9" s="49"/>
      <c r="F9" s="47"/>
      <c r="G9" s="48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56" ht="20.100000000000001" customHeight="1">
      <c r="A10" s="13" t="s">
        <v>22</v>
      </c>
      <c r="B10" s="14">
        <f t="shared" si="2"/>
        <v>1</v>
      </c>
      <c r="C10" s="15">
        <f t="shared" si="3"/>
        <v>35</v>
      </c>
      <c r="D10" s="45"/>
      <c r="E10" s="49"/>
      <c r="F10" s="47"/>
      <c r="G10" s="48"/>
      <c r="H10" s="46"/>
      <c r="I10" s="46"/>
      <c r="J10" s="46"/>
      <c r="K10" s="46"/>
      <c r="L10" s="46"/>
      <c r="M10" s="46"/>
      <c r="N10" s="46">
        <v>14</v>
      </c>
      <c r="O10" s="46"/>
      <c r="P10" s="46"/>
      <c r="Q10" s="46">
        <v>21</v>
      </c>
      <c r="R10" s="46"/>
      <c r="S10" s="46"/>
    </row>
    <row r="11" spans="1:256" ht="20.100000000000001" customHeight="1">
      <c r="A11" s="13" t="s">
        <v>24</v>
      </c>
      <c r="B11" s="14">
        <f t="shared" si="2"/>
        <v>1</v>
      </c>
      <c r="C11" s="15">
        <f t="shared" si="3"/>
        <v>703</v>
      </c>
      <c r="D11" s="45">
        <v>11</v>
      </c>
      <c r="E11" s="49">
        <v>11</v>
      </c>
      <c r="F11" s="47">
        <v>137</v>
      </c>
      <c r="G11" s="48">
        <v>8</v>
      </c>
      <c r="H11" s="46">
        <v>7</v>
      </c>
      <c r="I11" s="46">
        <v>3</v>
      </c>
      <c r="J11" s="46">
        <v>17</v>
      </c>
      <c r="K11" s="46">
        <v>64</v>
      </c>
      <c r="L11" s="46">
        <v>24</v>
      </c>
      <c r="M11" s="46">
        <v>27</v>
      </c>
      <c r="N11" s="46">
        <v>193</v>
      </c>
      <c r="O11" s="46">
        <v>96</v>
      </c>
      <c r="P11" s="46">
        <v>4</v>
      </c>
      <c r="Q11" s="46">
        <v>87</v>
      </c>
      <c r="R11" s="46">
        <v>14</v>
      </c>
      <c r="S11" s="46"/>
    </row>
    <row r="12" spans="1:256" ht="20.100000000000001" customHeight="1">
      <c r="A12" s="13" t="s">
        <v>25</v>
      </c>
      <c r="B12" s="14">
        <f t="shared" si="2"/>
        <v>1</v>
      </c>
      <c r="C12" s="15">
        <f t="shared" si="3"/>
        <v>1</v>
      </c>
      <c r="D12" s="45">
        <v>1</v>
      </c>
      <c r="E12" s="49"/>
      <c r="F12" s="47"/>
      <c r="G12" s="48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256" ht="20.100000000000001" customHeight="1">
      <c r="A13" s="13" t="s">
        <v>26</v>
      </c>
      <c r="B13" s="14">
        <f t="shared" si="2"/>
        <v>1</v>
      </c>
      <c r="C13" s="15">
        <f t="shared" si="3"/>
        <v>1</v>
      </c>
      <c r="D13" s="45"/>
      <c r="E13" s="49"/>
      <c r="F13" s="47">
        <v>1</v>
      </c>
      <c r="G13" s="4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256" ht="20.100000000000001" customHeight="1">
      <c r="A14" s="13" t="s">
        <v>27</v>
      </c>
      <c r="B14" s="14">
        <f t="shared" si="2"/>
        <v>1</v>
      </c>
      <c r="C14" s="15">
        <f t="shared" si="3"/>
        <v>3</v>
      </c>
      <c r="D14" s="45">
        <v>1</v>
      </c>
      <c r="E14" s="49"/>
      <c r="F14" s="47">
        <v>1</v>
      </c>
      <c r="G14" s="48"/>
      <c r="H14" s="46"/>
      <c r="I14" s="46"/>
      <c r="J14" s="46"/>
      <c r="K14" s="46">
        <v>1</v>
      </c>
      <c r="L14" s="46"/>
      <c r="M14" s="46"/>
      <c r="N14" s="46"/>
      <c r="O14" s="46"/>
      <c r="P14" s="46"/>
      <c r="Q14" s="46"/>
      <c r="R14" s="46"/>
      <c r="S14" s="46"/>
    </row>
    <row r="15" spans="1:256" ht="20.100000000000001" customHeight="1">
      <c r="A15" s="13" t="s">
        <v>28</v>
      </c>
      <c r="B15" s="14">
        <f t="shared" si="2"/>
        <v>1</v>
      </c>
      <c r="C15" s="15">
        <f t="shared" si="3"/>
        <v>6</v>
      </c>
      <c r="D15" s="45"/>
      <c r="E15" s="49">
        <v>1</v>
      </c>
      <c r="F15" s="47">
        <v>1</v>
      </c>
      <c r="G15" s="48">
        <v>1</v>
      </c>
      <c r="H15" s="46"/>
      <c r="I15" s="46"/>
      <c r="J15" s="46">
        <v>1</v>
      </c>
      <c r="K15" s="46">
        <v>1</v>
      </c>
      <c r="L15" s="46"/>
      <c r="M15" s="46"/>
      <c r="N15" s="46">
        <v>1</v>
      </c>
      <c r="O15" s="46"/>
      <c r="P15" s="46"/>
      <c r="Q15" s="46"/>
      <c r="R15" s="46"/>
      <c r="S15" s="46"/>
    </row>
    <row r="16" spans="1:256" ht="20.100000000000001" customHeight="1">
      <c r="A16" s="13" t="s">
        <v>29</v>
      </c>
      <c r="B16" s="14">
        <f t="shared" si="2"/>
        <v>1</v>
      </c>
      <c r="C16" s="15">
        <f t="shared" si="3"/>
        <v>9</v>
      </c>
      <c r="D16" s="45">
        <v>4</v>
      </c>
      <c r="E16" s="49"/>
      <c r="F16" s="47">
        <v>1</v>
      </c>
      <c r="G16" s="48"/>
      <c r="H16" s="46"/>
      <c r="I16" s="46"/>
      <c r="J16" s="46"/>
      <c r="K16" s="46">
        <v>1</v>
      </c>
      <c r="L16" s="46"/>
      <c r="M16" s="46"/>
      <c r="N16" s="46"/>
      <c r="O16" s="46"/>
      <c r="P16" s="46">
        <v>1</v>
      </c>
      <c r="Q16" s="46">
        <v>1</v>
      </c>
      <c r="R16" s="46"/>
      <c r="S16" s="46">
        <v>1</v>
      </c>
    </row>
    <row r="17" spans="1:19" ht="20.100000000000001" customHeight="1">
      <c r="A17" s="13" t="s">
        <v>30</v>
      </c>
      <c r="B17" s="14">
        <f t="shared" si="2"/>
        <v>1</v>
      </c>
      <c r="C17" s="15">
        <f t="shared" si="3"/>
        <v>3</v>
      </c>
      <c r="D17" s="45">
        <v>1</v>
      </c>
      <c r="E17" s="49"/>
      <c r="F17" s="47">
        <v>2</v>
      </c>
      <c r="G17" s="48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20.100000000000001" customHeight="1">
      <c r="A18" s="66" t="s">
        <v>105</v>
      </c>
      <c r="B18" s="14">
        <f t="shared" si="2"/>
        <v>0</v>
      </c>
      <c r="C18" s="15">
        <f t="shared" si="3"/>
        <v>0</v>
      </c>
      <c r="D18" s="45"/>
      <c r="E18" s="49"/>
      <c r="F18" s="47"/>
      <c r="G18" s="48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20.100000000000001" customHeight="1">
      <c r="A19" s="13" t="s">
        <v>31</v>
      </c>
      <c r="B19" s="14">
        <f t="shared" si="2"/>
        <v>1</v>
      </c>
      <c r="C19" s="15">
        <f t="shared" si="3"/>
        <v>355</v>
      </c>
      <c r="D19" s="45">
        <v>48</v>
      </c>
      <c r="E19" s="49">
        <v>19</v>
      </c>
      <c r="F19" s="47">
        <v>23</v>
      </c>
      <c r="G19" s="48">
        <v>27</v>
      </c>
      <c r="H19" s="46">
        <v>12</v>
      </c>
      <c r="I19" s="46">
        <v>19</v>
      </c>
      <c r="J19" s="46">
        <v>10</v>
      </c>
      <c r="K19" s="46">
        <v>13</v>
      </c>
      <c r="L19" s="46">
        <v>15</v>
      </c>
      <c r="M19" s="46">
        <v>64</v>
      </c>
      <c r="N19" s="46">
        <v>10</v>
      </c>
      <c r="O19" s="46">
        <v>31</v>
      </c>
      <c r="P19" s="46">
        <v>9</v>
      </c>
      <c r="Q19" s="46">
        <v>27</v>
      </c>
      <c r="R19" s="46">
        <v>17</v>
      </c>
      <c r="S19" s="46">
        <v>11</v>
      </c>
    </row>
    <row r="20" spans="1:19" ht="20.100000000000001" customHeight="1">
      <c r="A20" s="13" t="s">
        <v>32</v>
      </c>
      <c r="B20" s="14">
        <f t="shared" si="2"/>
        <v>1</v>
      </c>
      <c r="C20" s="15">
        <f t="shared" si="3"/>
        <v>52</v>
      </c>
      <c r="D20" s="45">
        <v>10</v>
      </c>
      <c r="E20" s="49">
        <v>1</v>
      </c>
      <c r="F20" s="47">
        <v>2</v>
      </c>
      <c r="G20" s="48">
        <v>4</v>
      </c>
      <c r="H20" s="46">
        <v>4</v>
      </c>
      <c r="I20" s="46">
        <v>1</v>
      </c>
      <c r="J20" s="46"/>
      <c r="K20" s="46">
        <v>3</v>
      </c>
      <c r="L20" s="46">
        <v>5</v>
      </c>
      <c r="M20" s="46">
        <v>7</v>
      </c>
      <c r="N20" s="46">
        <v>2</v>
      </c>
      <c r="O20" s="46">
        <v>2</v>
      </c>
      <c r="P20" s="46">
        <v>1</v>
      </c>
      <c r="Q20" s="46">
        <v>7</v>
      </c>
      <c r="R20" s="46">
        <v>2</v>
      </c>
      <c r="S20" s="46">
        <v>1</v>
      </c>
    </row>
    <row r="21" spans="1:19" ht="20.100000000000001" customHeight="1">
      <c r="A21" s="13" t="s">
        <v>33</v>
      </c>
      <c r="B21" s="14">
        <f t="shared" si="2"/>
        <v>1</v>
      </c>
      <c r="C21" s="15">
        <f t="shared" si="3"/>
        <v>57</v>
      </c>
      <c r="D21" s="45">
        <v>9</v>
      </c>
      <c r="E21" s="49">
        <v>1</v>
      </c>
      <c r="F21" s="47">
        <v>3</v>
      </c>
      <c r="G21" s="48">
        <v>9</v>
      </c>
      <c r="H21" s="46">
        <v>1</v>
      </c>
      <c r="I21" s="46"/>
      <c r="J21" s="46"/>
      <c r="K21" s="46">
        <v>4</v>
      </c>
      <c r="L21" s="46">
        <v>5</v>
      </c>
      <c r="M21" s="46">
        <v>8</v>
      </c>
      <c r="N21" s="46">
        <v>2</v>
      </c>
      <c r="O21" s="46">
        <v>1</v>
      </c>
      <c r="P21" s="46">
        <v>2</v>
      </c>
      <c r="Q21" s="46">
        <v>6</v>
      </c>
      <c r="R21" s="46">
        <v>4</v>
      </c>
      <c r="S21" s="46">
        <v>2</v>
      </c>
    </row>
    <row r="22" spans="1:19" ht="20.100000000000001" customHeight="1">
      <c r="A22" s="13" t="s">
        <v>34</v>
      </c>
      <c r="B22" s="14">
        <f t="shared" si="2"/>
        <v>1</v>
      </c>
      <c r="C22" s="15">
        <f t="shared" si="3"/>
        <v>65</v>
      </c>
      <c r="D22" s="45">
        <v>8</v>
      </c>
      <c r="E22" s="49">
        <v>2</v>
      </c>
      <c r="F22" s="47">
        <v>5</v>
      </c>
      <c r="G22" s="48">
        <v>7</v>
      </c>
      <c r="H22" s="46">
        <v>1</v>
      </c>
      <c r="I22" s="46">
        <v>2</v>
      </c>
      <c r="J22" s="46">
        <v>1</v>
      </c>
      <c r="K22" s="46">
        <v>2</v>
      </c>
      <c r="L22" s="46">
        <v>1</v>
      </c>
      <c r="M22" s="46">
        <v>7</v>
      </c>
      <c r="N22" s="46">
        <v>1</v>
      </c>
      <c r="O22" s="46">
        <v>8</v>
      </c>
      <c r="P22" s="46">
        <v>5</v>
      </c>
      <c r="Q22" s="46">
        <v>9</v>
      </c>
      <c r="R22" s="46">
        <v>6</v>
      </c>
      <c r="S22" s="46"/>
    </row>
    <row r="23" spans="1:19" ht="20.100000000000001" customHeight="1">
      <c r="A23" s="13" t="s">
        <v>35</v>
      </c>
      <c r="B23" s="14">
        <f t="shared" si="2"/>
        <v>1</v>
      </c>
      <c r="C23" s="15">
        <f t="shared" si="3"/>
        <v>5</v>
      </c>
      <c r="D23" s="45"/>
      <c r="E23" s="49"/>
      <c r="F23" s="47">
        <v>1</v>
      </c>
      <c r="G23" s="48"/>
      <c r="H23" s="46"/>
      <c r="I23" s="46"/>
      <c r="J23" s="46"/>
      <c r="K23" s="46"/>
      <c r="L23" s="46"/>
      <c r="M23" s="46">
        <v>1</v>
      </c>
      <c r="N23" s="46">
        <v>2</v>
      </c>
      <c r="O23" s="46"/>
      <c r="P23" s="46"/>
      <c r="Q23" s="46"/>
      <c r="R23" s="46">
        <v>1</v>
      </c>
      <c r="S23" s="46"/>
    </row>
    <row r="24" spans="1:19" ht="20.100000000000001" customHeight="1">
      <c r="A24" s="13" t="s">
        <v>36</v>
      </c>
      <c r="B24" s="14">
        <f t="shared" si="2"/>
        <v>1</v>
      </c>
      <c r="C24" s="15">
        <f t="shared" si="3"/>
        <v>2</v>
      </c>
      <c r="D24" s="45">
        <v>1</v>
      </c>
      <c r="E24" s="49"/>
      <c r="F24" s="47"/>
      <c r="G24" s="48"/>
      <c r="H24" s="46"/>
      <c r="I24" s="46"/>
      <c r="J24" s="46"/>
      <c r="K24" s="46">
        <v>1</v>
      </c>
      <c r="L24" s="46"/>
      <c r="M24" s="46"/>
      <c r="N24" s="46"/>
      <c r="O24" s="46"/>
      <c r="P24" s="46"/>
      <c r="Q24" s="46"/>
      <c r="R24" s="46"/>
      <c r="S24" s="46"/>
    </row>
    <row r="25" spans="1:19" ht="20.100000000000001" customHeight="1">
      <c r="A25" s="13" t="s">
        <v>37</v>
      </c>
      <c r="B25" s="14">
        <f t="shared" si="2"/>
        <v>1</v>
      </c>
      <c r="C25" s="15">
        <f t="shared" si="3"/>
        <v>320</v>
      </c>
      <c r="D25" s="45">
        <v>47</v>
      </c>
      <c r="E25" s="49">
        <v>19</v>
      </c>
      <c r="F25" s="47">
        <v>26</v>
      </c>
      <c r="G25" s="48">
        <v>34</v>
      </c>
      <c r="H25" s="46">
        <v>14</v>
      </c>
      <c r="I25" s="46">
        <v>21</v>
      </c>
      <c r="J25" s="46">
        <v>3</v>
      </c>
      <c r="K25" s="46">
        <v>16</v>
      </c>
      <c r="L25" s="46">
        <v>16</v>
      </c>
      <c r="M25" s="46">
        <v>21</v>
      </c>
      <c r="N25" s="46">
        <v>12</v>
      </c>
      <c r="O25" s="46">
        <v>28</v>
      </c>
      <c r="P25" s="46">
        <v>12</v>
      </c>
      <c r="Q25" s="46">
        <v>22</v>
      </c>
      <c r="R25" s="46">
        <v>23</v>
      </c>
      <c r="S25" s="46">
        <v>6</v>
      </c>
    </row>
    <row r="26" spans="1:19" ht="20.100000000000001" customHeight="1">
      <c r="A26" s="13" t="s">
        <v>38</v>
      </c>
      <c r="B26" s="14">
        <f t="shared" si="2"/>
        <v>1</v>
      </c>
      <c r="C26" s="15">
        <f t="shared" si="3"/>
        <v>1994</v>
      </c>
      <c r="D26" s="45">
        <v>107</v>
      </c>
      <c r="E26" s="49">
        <v>160</v>
      </c>
      <c r="F26" s="47">
        <v>202</v>
      </c>
      <c r="G26" s="48">
        <v>99</v>
      </c>
      <c r="H26" s="46">
        <v>47</v>
      </c>
      <c r="I26" s="46">
        <v>94</v>
      </c>
      <c r="J26" s="46">
        <v>47</v>
      </c>
      <c r="K26" s="46">
        <v>47</v>
      </c>
      <c r="L26" s="46">
        <v>140</v>
      </c>
      <c r="M26" s="46">
        <v>108</v>
      </c>
      <c r="N26" s="46">
        <v>177</v>
      </c>
      <c r="O26" s="46">
        <v>217</v>
      </c>
      <c r="P26" s="46">
        <v>106</v>
      </c>
      <c r="Q26" s="46">
        <v>197</v>
      </c>
      <c r="R26" s="46">
        <v>85</v>
      </c>
      <c r="S26" s="46">
        <v>161</v>
      </c>
    </row>
    <row r="27" spans="1:19" ht="20.100000000000001" customHeight="1">
      <c r="A27" s="13" t="s">
        <v>39</v>
      </c>
      <c r="B27" s="14">
        <f t="shared" si="2"/>
        <v>1</v>
      </c>
      <c r="C27" s="15">
        <f t="shared" si="3"/>
        <v>60</v>
      </c>
      <c r="D27" s="45">
        <v>4</v>
      </c>
      <c r="E27" s="49"/>
      <c r="F27" s="47">
        <v>1</v>
      </c>
      <c r="G27" s="48"/>
      <c r="H27" s="46">
        <v>1</v>
      </c>
      <c r="I27" s="46">
        <v>9</v>
      </c>
      <c r="J27" s="46"/>
      <c r="K27" s="46">
        <v>1</v>
      </c>
      <c r="L27" s="46">
        <v>6</v>
      </c>
      <c r="M27" s="46">
        <v>1</v>
      </c>
      <c r="N27" s="46">
        <v>33</v>
      </c>
      <c r="O27" s="46">
        <v>1</v>
      </c>
      <c r="P27" s="46"/>
      <c r="Q27" s="46"/>
      <c r="R27" s="46">
        <v>3</v>
      </c>
      <c r="S27" s="46"/>
    </row>
    <row r="28" spans="1:19" ht="20.100000000000001" customHeight="1">
      <c r="A28" s="13" t="s">
        <v>40</v>
      </c>
      <c r="B28" s="14">
        <f t="shared" si="2"/>
        <v>1</v>
      </c>
      <c r="C28" s="15">
        <f t="shared" si="3"/>
        <v>394</v>
      </c>
      <c r="D28" s="45">
        <v>47</v>
      </c>
      <c r="E28" s="49">
        <v>27</v>
      </c>
      <c r="F28" s="47">
        <v>26</v>
      </c>
      <c r="G28" s="48">
        <v>44</v>
      </c>
      <c r="H28" s="46">
        <v>13</v>
      </c>
      <c r="I28" s="46">
        <v>5</v>
      </c>
      <c r="J28" s="46">
        <v>5</v>
      </c>
      <c r="K28" s="46">
        <v>16</v>
      </c>
      <c r="L28" s="46">
        <v>13</v>
      </c>
      <c r="M28" s="46">
        <v>30</v>
      </c>
      <c r="N28" s="46">
        <v>19</v>
      </c>
      <c r="O28" s="46">
        <v>10</v>
      </c>
      <c r="P28" s="46">
        <v>5</v>
      </c>
      <c r="Q28" s="46">
        <v>8</v>
      </c>
      <c r="R28" s="46">
        <v>112</v>
      </c>
      <c r="S28" s="46">
        <v>14</v>
      </c>
    </row>
    <row r="29" spans="1:19" ht="20.100000000000001" customHeight="1">
      <c r="A29" s="13" t="s">
        <v>41</v>
      </c>
      <c r="B29" s="14">
        <f t="shared" si="2"/>
        <v>1</v>
      </c>
      <c r="C29" s="15">
        <f t="shared" si="3"/>
        <v>2132</v>
      </c>
      <c r="D29" s="45">
        <v>320</v>
      </c>
      <c r="E29" s="49">
        <v>118</v>
      </c>
      <c r="F29" s="47">
        <v>122</v>
      </c>
      <c r="G29" s="48">
        <v>176</v>
      </c>
      <c r="H29" s="46">
        <v>197</v>
      </c>
      <c r="I29" s="46">
        <v>90</v>
      </c>
      <c r="J29" s="46">
        <v>50</v>
      </c>
      <c r="K29" s="46">
        <v>94</v>
      </c>
      <c r="L29" s="46">
        <v>153</v>
      </c>
      <c r="M29" s="46">
        <v>223</v>
      </c>
      <c r="N29" s="46">
        <v>26</v>
      </c>
      <c r="O29" s="46">
        <v>129</v>
      </c>
      <c r="P29" s="46">
        <v>44</v>
      </c>
      <c r="Q29" s="46">
        <v>146</v>
      </c>
      <c r="R29" s="46">
        <v>121</v>
      </c>
      <c r="S29" s="46">
        <v>123</v>
      </c>
    </row>
    <row r="30" spans="1:19" ht="20.100000000000001" customHeight="1">
      <c r="A30" s="13" t="s">
        <v>42</v>
      </c>
      <c r="B30" s="14">
        <f t="shared" si="2"/>
        <v>1</v>
      </c>
      <c r="C30" s="15">
        <f t="shared" si="3"/>
        <v>10</v>
      </c>
      <c r="D30" s="45">
        <v>2</v>
      </c>
      <c r="E30" s="49">
        <v>2</v>
      </c>
      <c r="F30" s="47"/>
      <c r="G30" s="48">
        <v>1</v>
      </c>
      <c r="H30" s="46"/>
      <c r="I30" s="46">
        <v>4</v>
      </c>
      <c r="J30" s="46"/>
      <c r="K30" s="46"/>
      <c r="L30" s="46"/>
      <c r="M30" s="46"/>
      <c r="N30" s="46"/>
      <c r="O30" s="46"/>
      <c r="P30" s="46">
        <v>1</v>
      </c>
      <c r="Q30" s="46"/>
      <c r="R30" s="46"/>
      <c r="S30" s="46"/>
    </row>
    <row r="31" spans="1:19" ht="20.100000000000001" customHeight="1">
      <c r="A31" s="13" t="s">
        <v>44</v>
      </c>
      <c r="B31" s="14">
        <f t="shared" si="2"/>
        <v>1</v>
      </c>
      <c r="C31" s="15">
        <f t="shared" si="3"/>
        <v>2</v>
      </c>
      <c r="D31" s="45"/>
      <c r="E31" s="49"/>
      <c r="F31" s="47"/>
      <c r="G31" s="48"/>
      <c r="H31" s="46">
        <v>1</v>
      </c>
      <c r="I31" s="46"/>
      <c r="J31" s="46"/>
      <c r="K31" s="46"/>
      <c r="L31" s="46"/>
      <c r="M31" s="46"/>
      <c r="N31" s="46"/>
      <c r="O31" s="46">
        <v>1</v>
      </c>
      <c r="P31" s="46"/>
      <c r="Q31" s="46"/>
      <c r="R31" s="46"/>
      <c r="S31" s="46"/>
    </row>
    <row r="32" spans="1:19" ht="20.100000000000001" customHeight="1">
      <c r="A32" s="13" t="s">
        <v>99</v>
      </c>
      <c r="B32" s="14">
        <f t="shared" si="2"/>
        <v>1</v>
      </c>
      <c r="C32" s="15">
        <f t="shared" si="3"/>
        <v>432</v>
      </c>
      <c r="D32" s="45">
        <v>46</v>
      </c>
      <c r="E32" s="49">
        <v>26</v>
      </c>
      <c r="F32" s="47">
        <v>54</v>
      </c>
      <c r="G32" s="48">
        <v>37</v>
      </c>
      <c r="H32" s="46">
        <v>13</v>
      </c>
      <c r="I32" s="46">
        <v>27</v>
      </c>
      <c r="J32" s="46">
        <v>4</v>
      </c>
      <c r="K32" s="46">
        <v>23</v>
      </c>
      <c r="L32" s="46">
        <v>27</v>
      </c>
      <c r="M32" s="46">
        <v>33</v>
      </c>
      <c r="N32" s="46">
        <v>2</v>
      </c>
      <c r="O32" s="46">
        <v>45</v>
      </c>
      <c r="P32" s="46">
        <v>13</v>
      </c>
      <c r="Q32" s="46">
        <v>24</v>
      </c>
      <c r="R32" s="46">
        <v>39</v>
      </c>
      <c r="S32" s="46">
        <v>19</v>
      </c>
    </row>
    <row r="33" spans="1:19" ht="20.100000000000001" customHeight="1">
      <c r="A33" s="13" t="s">
        <v>43</v>
      </c>
      <c r="B33" s="14">
        <f t="shared" si="2"/>
        <v>1</v>
      </c>
      <c r="C33" s="15">
        <f t="shared" si="3"/>
        <v>173</v>
      </c>
      <c r="D33" s="45">
        <v>28</v>
      </c>
      <c r="E33" s="49">
        <v>5</v>
      </c>
      <c r="F33" s="47">
        <v>17</v>
      </c>
      <c r="G33" s="48">
        <v>10</v>
      </c>
      <c r="H33" s="46">
        <v>8</v>
      </c>
      <c r="I33" s="46">
        <v>24</v>
      </c>
      <c r="J33" s="46">
        <v>3</v>
      </c>
      <c r="K33" s="46">
        <v>7</v>
      </c>
      <c r="L33" s="46">
        <v>9</v>
      </c>
      <c r="M33" s="46">
        <v>15</v>
      </c>
      <c r="N33" s="46">
        <v>2</v>
      </c>
      <c r="O33" s="46">
        <v>17</v>
      </c>
      <c r="P33" s="46">
        <v>5</v>
      </c>
      <c r="Q33" s="46">
        <v>11</v>
      </c>
      <c r="R33" s="46">
        <v>8</v>
      </c>
      <c r="S33" s="46">
        <v>4</v>
      </c>
    </row>
    <row r="34" spans="1:19" ht="20.100000000000001" customHeight="1">
      <c r="A34" s="13" t="s">
        <v>100</v>
      </c>
      <c r="B34" s="14">
        <f t="shared" si="2"/>
        <v>1</v>
      </c>
      <c r="C34" s="15">
        <f t="shared" si="3"/>
        <v>8</v>
      </c>
      <c r="D34" s="45"/>
      <c r="E34" s="49"/>
      <c r="F34" s="47">
        <v>3</v>
      </c>
      <c r="G34" s="48"/>
      <c r="H34" s="46"/>
      <c r="I34" s="46"/>
      <c r="J34" s="46"/>
      <c r="K34" s="46">
        <v>3</v>
      </c>
      <c r="L34" s="46"/>
      <c r="M34" s="46"/>
      <c r="N34" s="46"/>
      <c r="O34" s="46">
        <v>2</v>
      </c>
      <c r="P34" s="46"/>
      <c r="Q34" s="46"/>
      <c r="R34" s="46"/>
      <c r="S34" s="46"/>
    </row>
    <row r="35" spans="1:19" ht="20.100000000000001" customHeight="1">
      <c r="A35" s="13" t="s">
        <v>47</v>
      </c>
      <c r="B35" s="14">
        <f t="shared" si="2"/>
        <v>1</v>
      </c>
      <c r="C35" s="15">
        <f t="shared" si="3"/>
        <v>50</v>
      </c>
      <c r="D35" s="45">
        <v>4</v>
      </c>
      <c r="E35" s="49"/>
      <c r="F35" s="47">
        <v>4</v>
      </c>
      <c r="G35" s="48"/>
      <c r="H35" s="46"/>
      <c r="I35" s="46"/>
      <c r="J35" s="46"/>
      <c r="K35" s="46">
        <v>26</v>
      </c>
      <c r="L35" s="46"/>
      <c r="M35" s="46">
        <v>1</v>
      </c>
      <c r="N35" s="46"/>
      <c r="O35" s="46"/>
      <c r="P35" s="46">
        <v>10</v>
      </c>
      <c r="Q35" s="46"/>
      <c r="R35" s="46">
        <v>1</v>
      </c>
      <c r="S35" s="46">
        <v>4</v>
      </c>
    </row>
    <row r="36" spans="1:19" ht="20.100000000000001" customHeight="1">
      <c r="A36" s="13" t="s">
        <v>45</v>
      </c>
      <c r="B36" s="14">
        <f t="shared" si="2"/>
        <v>1</v>
      </c>
      <c r="C36" s="15">
        <f t="shared" si="3"/>
        <v>5</v>
      </c>
      <c r="D36" s="45">
        <v>3</v>
      </c>
      <c r="E36" s="49"/>
      <c r="F36" s="47">
        <v>1</v>
      </c>
      <c r="G36" s="48">
        <v>1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20.100000000000001" customHeight="1">
      <c r="A37" s="13" t="s">
        <v>46</v>
      </c>
      <c r="B37" s="14">
        <f t="shared" si="2"/>
        <v>1</v>
      </c>
      <c r="C37" s="15">
        <f t="shared" si="3"/>
        <v>25</v>
      </c>
      <c r="D37" s="45"/>
      <c r="E37" s="49">
        <v>16</v>
      </c>
      <c r="F37" s="47">
        <v>2</v>
      </c>
      <c r="G37" s="48">
        <v>2</v>
      </c>
      <c r="H37" s="46"/>
      <c r="I37" s="46">
        <v>4</v>
      </c>
      <c r="J37" s="46"/>
      <c r="K37" s="46"/>
      <c r="L37" s="46"/>
      <c r="M37" s="46"/>
      <c r="N37" s="46"/>
      <c r="O37" s="46">
        <v>1</v>
      </c>
      <c r="P37" s="46"/>
      <c r="Q37" s="46"/>
      <c r="R37" s="46"/>
      <c r="S37" s="46"/>
    </row>
    <row r="38" spans="1:19" ht="20.100000000000001" customHeight="1">
      <c r="A38" s="13" t="s">
        <v>48</v>
      </c>
      <c r="B38" s="14">
        <f t="shared" si="2"/>
        <v>1</v>
      </c>
      <c r="C38" s="15">
        <f t="shared" si="3"/>
        <v>403</v>
      </c>
      <c r="D38" s="45">
        <v>106</v>
      </c>
      <c r="E38" s="49"/>
      <c r="F38" s="47">
        <v>36</v>
      </c>
      <c r="G38" s="48">
        <v>70</v>
      </c>
      <c r="H38" s="46"/>
      <c r="I38" s="46"/>
      <c r="J38" s="46">
        <v>20</v>
      </c>
      <c r="K38" s="46">
        <v>9</v>
      </c>
      <c r="L38" s="46"/>
      <c r="M38" s="46">
        <v>155</v>
      </c>
      <c r="N38" s="46"/>
      <c r="O38" s="46"/>
      <c r="P38" s="46"/>
      <c r="Q38" s="46">
        <v>1</v>
      </c>
      <c r="R38" s="46"/>
      <c r="S38" s="46">
        <v>6</v>
      </c>
    </row>
    <row r="39" spans="1:19" ht="20.100000000000001" customHeight="1">
      <c r="A39" s="13" t="s">
        <v>49</v>
      </c>
      <c r="B39" s="14">
        <f t="shared" si="2"/>
        <v>1</v>
      </c>
      <c r="C39" s="15">
        <f t="shared" si="3"/>
        <v>38</v>
      </c>
      <c r="D39" s="45">
        <v>6</v>
      </c>
      <c r="E39" s="49"/>
      <c r="F39" s="47"/>
      <c r="G39" s="48">
        <v>32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20.100000000000001" customHeight="1">
      <c r="A40" s="50" t="s">
        <v>58</v>
      </c>
      <c r="B40" s="14">
        <f t="shared" si="2"/>
        <v>1</v>
      </c>
      <c r="C40" s="15">
        <f t="shared" si="3"/>
        <v>4768</v>
      </c>
      <c r="D40" s="45">
        <v>178</v>
      </c>
      <c r="E40" s="49">
        <v>191</v>
      </c>
      <c r="F40" s="65">
        <v>763</v>
      </c>
      <c r="G40" s="48">
        <v>227</v>
      </c>
      <c r="H40" s="46">
        <v>94</v>
      </c>
      <c r="I40" s="46">
        <v>373</v>
      </c>
      <c r="J40" s="46">
        <v>163</v>
      </c>
      <c r="K40" s="46">
        <v>91</v>
      </c>
      <c r="L40" s="46">
        <v>388</v>
      </c>
      <c r="M40" s="46">
        <v>196</v>
      </c>
      <c r="N40" s="46">
        <v>467</v>
      </c>
      <c r="O40" s="46">
        <v>490</v>
      </c>
      <c r="P40" s="46">
        <v>245</v>
      </c>
      <c r="Q40" s="46">
        <v>355</v>
      </c>
      <c r="R40" s="46">
        <v>282</v>
      </c>
      <c r="S40" s="46">
        <v>265</v>
      </c>
    </row>
    <row r="41" spans="1:19" ht="20.100000000000001" customHeight="1">
      <c r="A41" s="13" t="s">
        <v>50</v>
      </c>
      <c r="B41" s="14">
        <f t="shared" si="2"/>
        <v>1</v>
      </c>
      <c r="C41" s="15">
        <f t="shared" si="3"/>
        <v>43</v>
      </c>
      <c r="D41" s="45">
        <v>8</v>
      </c>
      <c r="E41" s="49">
        <v>7</v>
      </c>
      <c r="F41" s="47"/>
      <c r="G41" s="48"/>
      <c r="H41" s="46"/>
      <c r="I41" s="46"/>
      <c r="J41" s="46"/>
      <c r="K41" s="46"/>
      <c r="L41" s="46"/>
      <c r="M41" s="46"/>
      <c r="N41" s="46"/>
      <c r="O41" s="46">
        <v>27</v>
      </c>
      <c r="P41" s="46"/>
      <c r="Q41" s="46"/>
      <c r="R41" s="46"/>
      <c r="S41" s="46">
        <v>1</v>
      </c>
    </row>
    <row r="42" spans="1:19" ht="20.100000000000001" customHeight="1">
      <c r="A42" s="13" t="s">
        <v>51</v>
      </c>
      <c r="B42" s="14">
        <f t="shared" si="2"/>
        <v>1</v>
      </c>
      <c r="C42" s="15">
        <f t="shared" si="3"/>
        <v>1081</v>
      </c>
      <c r="D42" s="45">
        <v>41</v>
      </c>
      <c r="E42" s="49">
        <v>121</v>
      </c>
      <c r="F42" s="47">
        <v>247</v>
      </c>
      <c r="G42" s="48">
        <v>90</v>
      </c>
      <c r="H42" s="46">
        <v>27</v>
      </c>
      <c r="I42" s="46">
        <v>28</v>
      </c>
      <c r="J42" s="46">
        <v>10</v>
      </c>
      <c r="K42" s="46">
        <v>26</v>
      </c>
      <c r="L42" s="46">
        <v>14</v>
      </c>
      <c r="M42" s="46">
        <v>73</v>
      </c>
      <c r="N42" s="46">
        <v>31</v>
      </c>
      <c r="O42" s="46">
        <v>118</v>
      </c>
      <c r="P42" s="46">
        <v>14</v>
      </c>
      <c r="Q42" s="46">
        <v>116</v>
      </c>
      <c r="R42" s="46">
        <v>17</v>
      </c>
      <c r="S42" s="46">
        <v>108</v>
      </c>
    </row>
    <row r="43" spans="1:19" ht="20.100000000000001" customHeight="1">
      <c r="A43" s="13" t="s">
        <v>52</v>
      </c>
      <c r="B43" s="14">
        <f t="shared" si="2"/>
        <v>1</v>
      </c>
      <c r="C43" s="15">
        <f t="shared" si="3"/>
        <v>2</v>
      </c>
      <c r="D43" s="45"/>
      <c r="E43" s="49"/>
      <c r="F43" s="47">
        <v>1</v>
      </c>
      <c r="G43" s="48">
        <v>1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ht="20.100000000000001" customHeight="1">
      <c r="A44" s="13" t="s">
        <v>53</v>
      </c>
      <c r="B44" s="14">
        <f t="shared" si="2"/>
        <v>1</v>
      </c>
      <c r="C44" s="15">
        <f t="shared" si="3"/>
        <v>49</v>
      </c>
      <c r="D44" s="45"/>
      <c r="E44" s="49">
        <v>9</v>
      </c>
      <c r="F44" s="47"/>
      <c r="G44" s="48">
        <v>4</v>
      </c>
      <c r="H44" s="46">
        <v>6</v>
      </c>
      <c r="I44" s="46">
        <v>21</v>
      </c>
      <c r="J44" s="46"/>
      <c r="K44" s="46"/>
      <c r="L44" s="46"/>
      <c r="M44" s="46"/>
      <c r="N44" s="46"/>
      <c r="O44" s="46"/>
      <c r="P44" s="46"/>
      <c r="Q44" s="46"/>
      <c r="R44" s="46">
        <v>7</v>
      </c>
      <c r="S44" s="46">
        <v>2</v>
      </c>
    </row>
    <row r="45" spans="1:19" ht="20.100000000000001" customHeight="1">
      <c r="A45" s="13" t="s">
        <v>54</v>
      </c>
      <c r="B45" s="14">
        <f t="shared" si="2"/>
        <v>1</v>
      </c>
      <c r="C45" s="15">
        <f t="shared" si="3"/>
        <v>7</v>
      </c>
      <c r="D45" s="45"/>
      <c r="E45" s="46"/>
      <c r="F45" s="46"/>
      <c r="G45" s="46"/>
      <c r="H45" s="46"/>
      <c r="I45" s="46"/>
      <c r="J45" s="46"/>
      <c r="K45" s="46"/>
      <c r="L45" s="46">
        <v>7</v>
      </c>
      <c r="M45" s="46"/>
      <c r="N45" s="46"/>
      <c r="O45" s="46"/>
      <c r="P45" s="46"/>
      <c r="Q45" s="46"/>
      <c r="R45" s="46"/>
      <c r="S45" s="46"/>
    </row>
    <row r="46" spans="1:19" ht="20.100000000000001" customHeight="1">
      <c r="A46" s="13" t="s">
        <v>55</v>
      </c>
      <c r="B46" s="14">
        <f t="shared" si="2"/>
        <v>1</v>
      </c>
      <c r="C46" s="15">
        <f t="shared" si="3"/>
        <v>8</v>
      </c>
      <c r="D46" s="45">
        <v>2</v>
      </c>
      <c r="E46" s="49"/>
      <c r="F46" s="47"/>
      <c r="G46" s="48"/>
      <c r="H46" s="46"/>
      <c r="I46" s="46">
        <v>1</v>
      </c>
      <c r="J46" s="46"/>
      <c r="K46" s="46">
        <v>2</v>
      </c>
      <c r="L46" s="46"/>
      <c r="M46" s="46"/>
      <c r="N46" s="46"/>
      <c r="O46" s="46"/>
      <c r="P46" s="46"/>
      <c r="Q46" s="46"/>
      <c r="R46" s="46">
        <v>2</v>
      </c>
      <c r="S46" s="46">
        <v>1</v>
      </c>
    </row>
    <row r="47" spans="1:19" ht="20.100000000000001" customHeight="1">
      <c r="A47" s="13" t="s">
        <v>56</v>
      </c>
      <c r="B47" s="14">
        <f t="shared" si="2"/>
        <v>1</v>
      </c>
      <c r="C47" s="15">
        <f t="shared" si="3"/>
        <v>444</v>
      </c>
      <c r="D47" s="45">
        <v>66</v>
      </c>
      <c r="E47" s="49">
        <v>20</v>
      </c>
      <c r="F47" s="47">
        <v>80</v>
      </c>
      <c r="G47" s="48">
        <v>64</v>
      </c>
      <c r="H47" s="46">
        <v>10</v>
      </c>
      <c r="I47" s="46">
        <v>29</v>
      </c>
      <c r="J47" s="46">
        <v>5</v>
      </c>
      <c r="K47" s="46">
        <v>29</v>
      </c>
      <c r="L47" s="46">
        <v>1</v>
      </c>
      <c r="M47" s="46">
        <v>25</v>
      </c>
      <c r="N47" s="46">
        <v>5</v>
      </c>
      <c r="O47" s="46">
        <v>20</v>
      </c>
      <c r="P47" s="46">
        <v>8</v>
      </c>
      <c r="Q47" s="46">
        <v>38</v>
      </c>
      <c r="R47" s="46">
        <v>21</v>
      </c>
      <c r="S47" s="46">
        <v>23</v>
      </c>
    </row>
    <row r="48" spans="1:19" ht="20.100000000000001" customHeight="1">
      <c r="A48" s="13" t="s">
        <v>57</v>
      </c>
      <c r="B48" s="14">
        <f t="shared" si="2"/>
        <v>1</v>
      </c>
      <c r="C48" s="15">
        <f t="shared" si="3"/>
        <v>3</v>
      </c>
      <c r="D48" s="45"/>
      <c r="E48" s="49"/>
      <c r="F48" s="47">
        <v>2</v>
      </c>
      <c r="G48" s="48"/>
      <c r="H48" s="46"/>
      <c r="I48" s="46"/>
      <c r="J48" s="46"/>
      <c r="K48" s="46"/>
      <c r="L48" s="46"/>
      <c r="M48" s="46"/>
      <c r="N48" s="46"/>
      <c r="O48" s="46"/>
      <c r="P48" s="46"/>
      <c r="Q48" s="46">
        <v>1</v>
      </c>
      <c r="R48" s="46"/>
      <c r="S48" s="46"/>
    </row>
    <row r="49" spans="1:19" ht="20.100000000000001" customHeight="1">
      <c r="A49" s="13" t="s">
        <v>101</v>
      </c>
      <c r="B49" s="14">
        <f t="shared" si="2"/>
        <v>0</v>
      </c>
      <c r="C49" s="15">
        <f t="shared" si="3"/>
        <v>0</v>
      </c>
      <c r="D49" s="4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ht="20.100000000000001" customHeight="1">
      <c r="A50" s="13"/>
      <c r="B50" s="14">
        <f t="shared" si="2"/>
        <v>0</v>
      </c>
      <c r="C50" s="15">
        <f t="shared" si="3"/>
        <v>0</v>
      </c>
      <c r="D50" s="45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ht="20.100000000000001" customHeight="1">
      <c r="A51" s="18"/>
      <c r="B51" s="14">
        <f t="shared" si="2"/>
        <v>0</v>
      </c>
      <c r="C51" s="15">
        <f t="shared" si="3"/>
        <v>0</v>
      </c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32.1" customHeight="1">
      <c r="A52" s="13" t="s">
        <v>106</v>
      </c>
      <c r="B52" s="14">
        <f>SUM(B6:B50)</f>
        <v>40</v>
      </c>
      <c r="C52" s="19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</sheetData>
  <mergeCells count="1">
    <mergeCell ref="A1:S1"/>
  </mergeCells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  <ignoredErrors>
    <ignoredError sqref="G3 I3 K3:N3 P3:S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7"/>
  <sheetViews>
    <sheetView showGridLines="0" tabSelected="1" workbookViewId="0">
      <pane xSplit="3" ySplit="4" topLeftCell="D5" activePane="bottomRight" state="frozen"/>
      <selection pane="topRight"/>
      <selection pane="bottomLeft"/>
      <selection pane="bottomRight" activeCell="H14" sqref="H14"/>
    </sheetView>
  </sheetViews>
  <sheetFormatPr defaultColWidth="16.28515625" defaultRowHeight="19.899999999999999" customHeight="1"/>
  <cols>
    <col min="1" max="1" width="25.85546875" style="20" customWidth="1"/>
    <col min="2" max="2" width="3.5703125" style="20" customWidth="1"/>
    <col min="3" max="3" width="8.7109375" style="20" customWidth="1"/>
    <col min="4" max="19" width="8" style="20" customWidth="1"/>
    <col min="20" max="256" width="16.28515625" style="20" customWidth="1"/>
  </cols>
  <sheetData>
    <row r="1" spans="1:256" ht="28.7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56" ht="44.1" customHeight="1">
      <c r="A2" s="2" t="s">
        <v>59</v>
      </c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</row>
    <row r="3" spans="1:256" ht="15.75">
      <c r="A3" s="51" t="s">
        <v>113</v>
      </c>
      <c r="B3" s="52"/>
      <c r="C3" s="53"/>
      <c r="D3" s="53" t="s">
        <v>114</v>
      </c>
      <c r="E3" s="53" t="s">
        <v>115</v>
      </c>
      <c r="F3" s="53" t="s">
        <v>114</v>
      </c>
      <c r="G3" s="53"/>
      <c r="H3" s="53" t="s">
        <v>114</v>
      </c>
      <c r="I3" s="53"/>
      <c r="J3" s="53" t="s">
        <v>114</v>
      </c>
      <c r="K3" s="53"/>
      <c r="L3" s="53"/>
      <c r="M3" s="53"/>
      <c r="N3" s="53"/>
      <c r="O3" s="53" t="s">
        <v>114</v>
      </c>
      <c r="P3" s="53"/>
      <c r="Q3" s="53"/>
      <c r="R3" s="53"/>
      <c r="S3" s="53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23.25" customHeight="1">
      <c r="A4" s="5" t="s">
        <v>60</v>
      </c>
      <c r="B4" s="6"/>
      <c r="C4" s="7">
        <f>SUM(D$4:S$4)</f>
        <v>17</v>
      </c>
      <c r="D4" s="7">
        <f t="shared" ref="D4:S4" si="0">D5</f>
        <v>1</v>
      </c>
      <c r="E4" s="7">
        <f t="shared" si="0"/>
        <v>11</v>
      </c>
      <c r="F4" s="7">
        <f t="shared" si="0"/>
        <v>1</v>
      </c>
      <c r="G4" s="7">
        <f t="shared" si="0"/>
        <v>0</v>
      </c>
      <c r="H4" s="7">
        <v>1</v>
      </c>
      <c r="I4" s="7">
        <f t="shared" si="0"/>
        <v>0</v>
      </c>
      <c r="J4" s="7">
        <f t="shared" si="0"/>
        <v>2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 t="shared" si="0"/>
        <v>0</v>
      </c>
      <c r="O4" s="7">
        <f t="shared" si="0"/>
        <v>1</v>
      </c>
      <c r="P4" s="7">
        <f t="shared" si="0"/>
        <v>0</v>
      </c>
      <c r="Q4" s="7">
        <f t="shared" si="0"/>
        <v>0</v>
      </c>
      <c r="R4" s="7">
        <f t="shared" si="0"/>
        <v>0</v>
      </c>
      <c r="S4" s="7">
        <f t="shared" si="0"/>
        <v>0</v>
      </c>
    </row>
    <row r="5" spans="1:256" ht="20.25" customHeight="1">
      <c r="A5" s="8" t="s">
        <v>19</v>
      </c>
      <c r="B5" s="9"/>
      <c r="C5" s="10">
        <f>SUM($C6:$C26)</f>
        <v>17</v>
      </c>
      <c r="D5" s="11">
        <f t="shared" ref="D5:S5" si="1">SUM(D6:D26)</f>
        <v>1</v>
      </c>
      <c r="E5" s="12">
        <f t="shared" si="1"/>
        <v>11</v>
      </c>
      <c r="F5" s="12">
        <f t="shared" si="1"/>
        <v>1</v>
      </c>
      <c r="G5" s="12">
        <f t="shared" si="1"/>
        <v>0</v>
      </c>
      <c r="H5" s="12">
        <f t="shared" si="1"/>
        <v>0</v>
      </c>
      <c r="I5" s="12">
        <f t="shared" si="1"/>
        <v>0</v>
      </c>
      <c r="J5" s="12">
        <f t="shared" si="1"/>
        <v>2</v>
      </c>
      <c r="K5" s="12">
        <f t="shared" si="1"/>
        <v>0</v>
      </c>
      <c r="L5" s="12">
        <f t="shared" si="1"/>
        <v>0</v>
      </c>
      <c r="M5" s="12">
        <f t="shared" si="1"/>
        <v>0</v>
      </c>
      <c r="N5" s="12">
        <f t="shared" si="1"/>
        <v>0</v>
      </c>
      <c r="O5" s="12">
        <f t="shared" si="1"/>
        <v>1</v>
      </c>
      <c r="P5" s="12">
        <f t="shared" si="1"/>
        <v>0</v>
      </c>
      <c r="Q5" s="12">
        <f t="shared" si="1"/>
        <v>0</v>
      </c>
      <c r="R5" s="12">
        <f t="shared" si="1"/>
        <v>0</v>
      </c>
      <c r="S5" s="12">
        <f t="shared" si="1"/>
        <v>0</v>
      </c>
    </row>
    <row r="6" spans="1:256" ht="20.100000000000001" customHeight="1">
      <c r="A6" s="21" t="s">
        <v>62</v>
      </c>
      <c r="B6" s="14">
        <f t="shared" ref="B6:B26" si="2">IF(C6&gt;0,1,0)</f>
        <v>0</v>
      </c>
      <c r="C6" s="15">
        <f>SUM(D6:S6)</f>
        <v>0</v>
      </c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56" ht="20.100000000000001" customHeight="1">
      <c r="A7" s="21" t="s">
        <v>63</v>
      </c>
      <c r="B7" s="14">
        <f t="shared" si="2"/>
        <v>0</v>
      </c>
      <c r="C7" s="15">
        <f>SUM(D7:S7)</f>
        <v>0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256" ht="20.100000000000001" customHeight="1">
      <c r="A8" s="54" t="s">
        <v>64</v>
      </c>
      <c r="B8" s="14">
        <f t="shared" si="2"/>
        <v>1</v>
      </c>
      <c r="C8" s="15">
        <f>SUM(D8:S8)</f>
        <v>2</v>
      </c>
      <c r="D8" s="16"/>
      <c r="E8" s="17"/>
      <c r="F8" s="17"/>
      <c r="G8" s="17"/>
      <c r="H8" s="17"/>
      <c r="I8" s="17"/>
      <c r="J8" s="17">
        <v>2</v>
      </c>
      <c r="K8" s="17"/>
      <c r="L8" s="17"/>
      <c r="M8" s="17"/>
      <c r="N8" s="17"/>
      <c r="O8" s="17"/>
      <c r="P8" s="17"/>
      <c r="Q8" s="17"/>
      <c r="R8" s="17"/>
      <c r="S8" s="17"/>
    </row>
    <row r="9" spans="1:256" ht="20.100000000000001" customHeight="1">
      <c r="A9" s="21" t="s">
        <v>65</v>
      </c>
      <c r="B9" s="14">
        <f t="shared" si="2"/>
        <v>0</v>
      </c>
      <c r="C9" s="15">
        <f>SUM(D9:S9)</f>
        <v>0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256" ht="20.100000000000001" customHeight="1">
      <c r="A10" s="21" t="s">
        <v>66</v>
      </c>
      <c r="B10" s="14">
        <f t="shared" si="2"/>
        <v>0</v>
      </c>
      <c r="C10" s="15">
        <f>SUM(D10:S10)</f>
        <v>0</v>
      </c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256" ht="20.100000000000001" customHeight="1">
      <c r="A11" s="54" t="s">
        <v>67</v>
      </c>
      <c r="B11" s="14">
        <f t="shared" si="2"/>
        <v>1</v>
      </c>
      <c r="C11" s="67">
        <v>1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256" ht="20.100000000000001" customHeight="1">
      <c r="A12" s="21" t="s">
        <v>68</v>
      </c>
      <c r="B12" s="14">
        <f t="shared" si="2"/>
        <v>0</v>
      </c>
      <c r="C12" s="15">
        <f t="shared" ref="C12:C24" si="3">SUM(D12:S12)</f>
        <v>0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256" ht="20.100000000000001" customHeight="1">
      <c r="A13" s="21" t="s">
        <v>69</v>
      </c>
      <c r="B13" s="14">
        <f t="shared" si="2"/>
        <v>0</v>
      </c>
      <c r="C13" s="15">
        <f t="shared" si="3"/>
        <v>0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56" ht="20.100000000000001" customHeight="1">
      <c r="A14" s="54" t="s">
        <v>102</v>
      </c>
      <c r="B14" s="14">
        <f t="shared" si="2"/>
        <v>1</v>
      </c>
      <c r="C14" s="15">
        <f t="shared" si="3"/>
        <v>1</v>
      </c>
      <c r="D14" s="16">
        <v>1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56" ht="20.100000000000001" customHeight="1">
      <c r="A15" s="54" t="s">
        <v>70</v>
      </c>
      <c r="B15" s="14">
        <f t="shared" si="2"/>
        <v>1</v>
      </c>
      <c r="C15" s="15">
        <f t="shared" si="3"/>
        <v>1</v>
      </c>
      <c r="D15" s="16"/>
      <c r="E15" s="17"/>
      <c r="F15" s="17">
        <v>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256" ht="20.100000000000001" customHeight="1">
      <c r="A16" s="21" t="s">
        <v>72</v>
      </c>
      <c r="B16" s="14">
        <f t="shared" si="2"/>
        <v>0</v>
      </c>
      <c r="C16" s="15">
        <f t="shared" si="3"/>
        <v>0</v>
      </c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256" ht="20.100000000000001" customHeight="1">
      <c r="A17" s="21" t="s">
        <v>71</v>
      </c>
      <c r="B17" s="14">
        <f t="shared" si="2"/>
        <v>0</v>
      </c>
      <c r="C17" s="15">
        <f t="shared" si="3"/>
        <v>0</v>
      </c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256" ht="20.100000000000001" customHeight="1">
      <c r="A18" s="21" t="s">
        <v>73</v>
      </c>
      <c r="B18" s="14">
        <f t="shared" si="2"/>
        <v>0</v>
      </c>
      <c r="C18" s="15">
        <f t="shared" si="3"/>
        <v>0</v>
      </c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256" ht="20.100000000000001" customHeight="1">
      <c r="A19" s="21" t="s">
        <v>74</v>
      </c>
      <c r="B19" s="14">
        <f t="shared" si="2"/>
        <v>0</v>
      </c>
      <c r="C19" s="15">
        <f t="shared" si="3"/>
        <v>0</v>
      </c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256" ht="20.100000000000001" customHeight="1">
      <c r="A20" s="21" t="s">
        <v>103</v>
      </c>
      <c r="B20" s="14">
        <f t="shared" si="2"/>
        <v>0</v>
      </c>
      <c r="C20" s="15">
        <f t="shared" si="3"/>
        <v>0</v>
      </c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256" ht="20.100000000000001" customHeight="1">
      <c r="A21" s="54" t="s">
        <v>75</v>
      </c>
      <c r="B21" s="14">
        <f t="shared" si="2"/>
        <v>1</v>
      </c>
      <c r="C21" s="15">
        <f t="shared" si="3"/>
        <v>10</v>
      </c>
      <c r="D21" s="16"/>
      <c r="E21" s="17">
        <v>10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256" ht="20.100000000000001" customHeight="1">
      <c r="A22" s="54" t="s">
        <v>76</v>
      </c>
      <c r="B22" s="14">
        <f t="shared" si="2"/>
        <v>1</v>
      </c>
      <c r="C22" s="15">
        <f t="shared" si="3"/>
        <v>1</v>
      </c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v>1</v>
      </c>
      <c r="P22" s="17"/>
      <c r="Q22" s="17"/>
      <c r="R22" s="17"/>
      <c r="S22" s="17"/>
    </row>
    <row r="23" spans="1:256" ht="20.100000000000001" customHeight="1">
      <c r="A23" s="21" t="s">
        <v>104</v>
      </c>
      <c r="B23" s="14">
        <f t="shared" si="2"/>
        <v>0</v>
      </c>
      <c r="C23" s="15">
        <f t="shared" si="3"/>
        <v>0</v>
      </c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256" ht="20.100000000000001" customHeight="1">
      <c r="A24" s="21" t="s">
        <v>77</v>
      </c>
      <c r="B24" s="14">
        <f t="shared" si="2"/>
        <v>0</v>
      </c>
      <c r="C24" s="15">
        <f t="shared" si="3"/>
        <v>0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256" ht="20.100000000000001" customHeight="1">
      <c r="A25" s="54" t="s">
        <v>78</v>
      </c>
      <c r="B25" s="14">
        <f t="shared" ref="B25" si="4">IF(C25&gt;0,1,0)</f>
        <v>1</v>
      </c>
      <c r="C25" s="15">
        <f t="shared" ref="C25" si="5">SUM(D25:S25)</f>
        <v>1</v>
      </c>
      <c r="D25" s="16"/>
      <c r="E25" s="17">
        <v>1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20.100000000000001" customHeight="1">
      <c r="A26" s="22"/>
      <c r="B26" s="14">
        <f t="shared" si="2"/>
        <v>0</v>
      </c>
      <c r="C26" s="15">
        <f>SUM(D26:S26)</f>
        <v>0</v>
      </c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256" ht="38.25">
      <c r="A27" s="13" t="s">
        <v>123</v>
      </c>
      <c r="B27" s="14">
        <f>SUM($B6:$B26)</f>
        <v>7</v>
      </c>
      <c r="C27" s="19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</sheetData>
  <mergeCells count="1">
    <mergeCell ref="A1:S1"/>
  </mergeCells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  <ignoredErrors>
    <ignoredError sqref="D3:F3 H3 J3 O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"/>
  <sheetViews>
    <sheetView showGridLines="0" workbookViewId="0">
      <pane xSplit="3" ySplit="3" topLeftCell="D4" activePane="bottomRight" state="frozen"/>
      <selection pane="topRight"/>
      <selection pane="bottomLeft"/>
      <selection pane="bottomRight" activeCell="H9" sqref="H9"/>
    </sheetView>
  </sheetViews>
  <sheetFormatPr defaultColWidth="16.28515625" defaultRowHeight="19.899999999999999" customHeight="1"/>
  <cols>
    <col min="1" max="1" width="25.28515625" style="23" customWidth="1"/>
    <col min="2" max="2" width="4" style="23" customWidth="1"/>
    <col min="3" max="3" width="8.7109375" style="23" customWidth="1"/>
    <col min="4" max="19" width="8" style="23" customWidth="1"/>
    <col min="20" max="256" width="16.28515625" style="23" customWidth="1"/>
  </cols>
  <sheetData>
    <row r="1" spans="1:256" ht="28.7" customHeight="1">
      <c r="A1" s="56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56" ht="44.1" customHeight="1">
      <c r="A2" s="2" t="s">
        <v>79</v>
      </c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</row>
    <row r="3" spans="1:256" ht="20.25" customHeight="1">
      <c r="A3" s="24" t="s">
        <v>80</v>
      </c>
      <c r="B3" s="25"/>
      <c r="C3" s="7">
        <f>SUM(D$3:S$3)</f>
        <v>0</v>
      </c>
      <c r="D3" s="7">
        <f t="shared" ref="D3:S3" si="0">D4</f>
        <v>0</v>
      </c>
      <c r="E3" s="7">
        <f t="shared" si="0"/>
        <v>0</v>
      </c>
      <c r="F3" s="7">
        <f t="shared" si="0"/>
        <v>0</v>
      </c>
      <c r="G3" s="7">
        <f t="shared" si="0"/>
        <v>0</v>
      </c>
      <c r="H3" s="7">
        <f t="shared" si="0"/>
        <v>0</v>
      </c>
      <c r="I3" s="7">
        <f t="shared" si="0"/>
        <v>0</v>
      </c>
      <c r="J3" s="7">
        <f t="shared" si="0"/>
        <v>0</v>
      </c>
      <c r="K3" s="7">
        <f t="shared" si="0"/>
        <v>0</v>
      </c>
      <c r="L3" s="7">
        <f t="shared" si="0"/>
        <v>0</v>
      </c>
      <c r="M3" s="7">
        <f t="shared" si="0"/>
        <v>0</v>
      </c>
      <c r="N3" s="7">
        <f t="shared" si="0"/>
        <v>0</v>
      </c>
      <c r="O3" s="7">
        <f t="shared" si="0"/>
        <v>0</v>
      </c>
      <c r="P3" s="7">
        <f t="shared" si="0"/>
        <v>0</v>
      </c>
      <c r="Q3" s="7">
        <f t="shared" si="0"/>
        <v>0</v>
      </c>
      <c r="R3" s="7">
        <f t="shared" si="0"/>
        <v>0</v>
      </c>
      <c r="S3" s="7">
        <f t="shared" si="0"/>
        <v>0</v>
      </c>
    </row>
    <row r="4" spans="1:256" ht="20.25" customHeight="1">
      <c r="A4" s="8" t="s">
        <v>19</v>
      </c>
      <c r="B4" s="9"/>
      <c r="C4" s="10">
        <f>SUM($C5:$C13)</f>
        <v>0</v>
      </c>
      <c r="D4" s="11">
        <f t="shared" ref="D4:S4" si="1">SUM(D5:D13)</f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2">
        <f t="shared" si="1"/>
        <v>0</v>
      </c>
      <c r="I4" s="12">
        <f t="shared" si="1"/>
        <v>0</v>
      </c>
      <c r="J4" s="12">
        <f t="shared" si="1"/>
        <v>0</v>
      </c>
      <c r="K4" s="12">
        <f t="shared" si="1"/>
        <v>0</v>
      </c>
      <c r="L4" s="12">
        <f t="shared" si="1"/>
        <v>0</v>
      </c>
      <c r="M4" s="12">
        <f t="shared" si="1"/>
        <v>0</v>
      </c>
      <c r="N4" s="12">
        <f t="shared" si="1"/>
        <v>0</v>
      </c>
      <c r="O4" s="12">
        <f t="shared" si="1"/>
        <v>0</v>
      </c>
      <c r="P4" s="12">
        <f t="shared" si="1"/>
        <v>0</v>
      </c>
      <c r="Q4" s="12">
        <f t="shared" si="1"/>
        <v>0</v>
      </c>
      <c r="R4" s="12">
        <f t="shared" si="1"/>
        <v>0</v>
      </c>
      <c r="S4" s="12">
        <f t="shared" si="1"/>
        <v>0</v>
      </c>
    </row>
    <row r="5" spans="1:256" ht="20.100000000000001" customHeight="1">
      <c r="A5" s="21" t="s">
        <v>97</v>
      </c>
      <c r="B5" s="14">
        <f t="shared" ref="B5" si="2">IF(C5&gt;0,1,0)</f>
        <v>0</v>
      </c>
      <c r="C5" s="15">
        <f t="shared" ref="C5" si="3">SUM(D5:S5)</f>
        <v>0</v>
      </c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256" ht="20.100000000000001" customHeight="1">
      <c r="A6" s="21"/>
      <c r="B6" s="14">
        <f t="shared" ref="B6:B13" si="4">IF(C6&gt;0,1,0)</f>
        <v>0</v>
      </c>
      <c r="C6" s="15">
        <f t="shared" ref="C6:C13" si="5">SUM(D6:S6)</f>
        <v>0</v>
      </c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20.100000000000001" customHeight="1">
      <c r="A7" s="21"/>
      <c r="B7" s="14">
        <f t="shared" si="4"/>
        <v>0</v>
      </c>
      <c r="C7" s="15">
        <f t="shared" si="5"/>
        <v>0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20.100000000000001" customHeight="1">
      <c r="A8" s="21"/>
      <c r="B8" s="14">
        <f t="shared" si="4"/>
        <v>0</v>
      </c>
      <c r="C8" s="15">
        <f t="shared" si="5"/>
        <v>0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20.100000000000001" customHeight="1">
      <c r="A9" s="21"/>
      <c r="B9" s="14">
        <f t="shared" si="4"/>
        <v>0</v>
      </c>
      <c r="C9" s="15">
        <f t="shared" si="5"/>
        <v>0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20.100000000000001" customHeight="1">
      <c r="A10" s="21"/>
      <c r="B10" s="14">
        <f t="shared" si="4"/>
        <v>0</v>
      </c>
      <c r="C10" s="15">
        <f t="shared" si="5"/>
        <v>0</v>
      </c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20.100000000000001" customHeight="1">
      <c r="A11" s="21"/>
      <c r="B11" s="14">
        <f t="shared" si="4"/>
        <v>0</v>
      </c>
      <c r="C11" s="15">
        <f t="shared" si="5"/>
        <v>0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20.100000000000001" customHeight="1">
      <c r="A12" s="21"/>
      <c r="B12" s="14">
        <f t="shared" si="4"/>
        <v>0</v>
      </c>
      <c r="C12" s="15">
        <f t="shared" si="5"/>
        <v>0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20.100000000000001" customHeight="1">
      <c r="A13" s="22"/>
      <c r="B13" s="14">
        <f t="shared" si="4"/>
        <v>0</v>
      </c>
      <c r="C13" s="15">
        <f t="shared" si="5"/>
        <v>0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56" ht="32.1" customHeight="1">
      <c r="A14" s="44" t="s">
        <v>98</v>
      </c>
      <c r="B14" s="26">
        <f>SUM($B5:$B13)</f>
        <v>0</v>
      </c>
      <c r="C14" s="19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"/>
  <sheetViews>
    <sheetView showGridLines="0" workbookViewId="0">
      <pane xSplit="2" ySplit="2" topLeftCell="C3" activePane="bottomRight" state="frozen"/>
      <selection pane="topRight"/>
      <selection pane="bottomLeft"/>
      <selection pane="bottomRight" activeCell="C3" sqref="C3"/>
    </sheetView>
  </sheetViews>
  <sheetFormatPr defaultColWidth="16.28515625" defaultRowHeight="19.899999999999999" customHeight="1"/>
  <cols>
    <col min="1" max="1" width="27.85546875" style="27" customWidth="1"/>
    <col min="2" max="2" width="8.7109375" style="27" customWidth="1"/>
    <col min="3" max="3" width="8.140625" style="27" customWidth="1"/>
    <col min="4" max="6" width="8" style="27" customWidth="1"/>
    <col min="7" max="9" width="8.140625" style="27" customWidth="1"/>
    <col min="10" max="10" width="8" style="27" customWidth="1"/>
    <col min="11" max="14" width="8.140625" style="27" customWidth="1"/>
    <col min="15" max="17" width="8" style="27" customWidth="1"/>
    <col min="18" max="18" width="8.140625" style="27" customWidth="1"/>
    <col min="19" max="256" width="16.28515625" style="27" customWidth="1"/>
  </cols>
  <sheetData>
    <row r="1" spans="1:18" ht="28.7" customHeight="1">
      <c r="A1" s="56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44.25" customHeight="1">
      <c r="A2" s="28" t="s">
        <v>82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  <c r="M2" s="29" t="s">
        <v>12</v>
      </c>
      <c r="N2" s="29" t="s">
        <v>13</v>
      </c>
      <c r="O2" s="29" t="s">
        <v>14</v>
      </c>
      <c r="P2" s="29" t="s">
        <v>15</v>
      </c>
      <c r="Q2" s="29" t="s">
        <v>16</v>
      </c>
      <c r="R2" s="29" t="s">
        <v>17</v>
      </c>
    </row>
    <row r="3" spans="1:18" ht="20.25" customHeight="1">
      <c r="A3" s="8" t="s">
        <v>83</v>
      </c>
      <c r="B3" s="10">
        <f t="shared" ref="B3:R3" si="0">B5+B8</f>
        <v>0</v>
      </c>
      <c r="C3" s="11">
        <f t="shared" si="0"/>
        <v>0</v>
      </c>
      <c r="D3" s="12">
        <f t="shared" si="0"/>
        <v>0</v>
      </c>
      <c r="E3" s="12">
        <f t="shared" si="0"/>
        <v>0</v>
      </c>
      <c r="F3" s="12">
        <f t="shared" si="0"/>
        <v>0</v>
      </c>
      <c r="G3" s="12">
        <f t="shared" si="0"/>
        <v>0</v>
      </c>
      <c r="H3" s="12">
        <f t="shared" si="0"/>
        <v>0</v>
      </c>
      <c r="I3" s="12">
        <f t="shared" si="0"/>
        <v>0</v>
      </c>
      <c r="J3" s="12">
        <f t="shared" si="0"/>
        <v>0</v>
      </c>
      <c r="K3" s="12">
        <f t="shared" si="0"/>
        <v>0</v>
      </c>
      <c r="L3" s="12">
        <f t="shared" si="0"/>
        <v>0</v>
      </c>
      <c r="M3" s="12">
        <f t="shared" si="0"/>
        <v>0</v>
      </c>
      <c r="N3" s="12">
        <f t="shared" si="0"/>
        <v>0</v>
      </c>
      <c r="O3" s="12">
        <f t="shared" si="0"/>
        <v>0</v>
      </c>
      <c r="P3" s="12">
        <f t="shared" si="0"/>
        <v>0</v>
      </c>
      <c r="Q3" s="12">
        <f t="shared" si="0"/>
        <v>0</v>
      </c>
      <c r="R3" s="12">
        <f t="shared" si="0"/>
        <v>0</v>
      </c>
    </row>
    <row r="4" spans="1:18" ht="20.45" customHeight="1">
      <c r="A4" s="22"/>
      <c r="B4" s="19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20.65" customHeight="1">
      <c r="A5" s="13" t="s">
        <v>84</v>
      </c>
      <c r="B5" s="32">
        <f>SUM(C5:R5)</f>
        <v>0</v>
      </c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</row>
    <row r="6" spans="1:18" ht="20.65" customHeight="1">
      <c r="A6" s="13" t="s">
        <v>85</v>
      </c>
      <c r="B6" s="32">
        <f>SUM(C6:R6)</f>
        <v>0</v>
      </c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</row>
    <row r="7" spans="1:18" ht="20.65" customHeight="1">
      <c r="A7" s="22"/>
      <c r="B7" s="19"/>
      <c r="C7" s="36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20.65" customHeight="1">
      <c r="A8" s="13" t="s">
        <v>86</v>
      </c>
      <c r="B8" s="32">
        <f>SUM(C8:R8)</f>
        <v>0</v>
      </c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</row>
    <row r="9" spans="1:18" ht="20.65" customHeight="1">
      <c r="A9" s="13" t="s">
        <v>87</v>
      </c>
      <c r="B9" s="32">
        <f>SUM(C9:R9)</f>
        <v>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3"/>
    </row>
    <row r="10" spans="1:18" ht="20.65" customHeight="1">
      <c r="A10" s="13" t="s">
        <v>88</v>
      </c>
      <c r="B10" s="32">
        <f>SUM(C10:R10)</f>
        <v>0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3"/>
    </row>
    <row r="11" spans="1:18" ht="20.65" customHeight="1">
      <c r="A11" s="13" t="s">
        <v>89</v>
      </c>
      <c r="B11" s="32">
        <f>SUM(C11:R11)</f>
        <v>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3"/>
    </row>
    <row r="12" spans="1:18" ht="20.65" customHeight="1">
      <c r="A12" s="13" t="s">
        <v>90</v>
      </c>
      <c r="B12" s="32">
        <f>SUM(C12:R12)</f>
        <v>0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3"/>
    </row>
    <row r="13" spans="1:18" ht="20.45" customHeight="1">
      <c r="A13" s="18"/>
      <c r="B13" s="19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20.100000000000001" customHeight="1">
      <c r="A14" s="18"/>
      <c r="B14" s="19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20.100000000000001" customHeight="1">
      <c r="A15" s="13" t="s">
        <v>91</v>
      </c>
      <c r="B15" s="15">
        <f>SUM($B16:$B18)</f>
        <v>14403</v>
      </c>
      <c r="C15" s="40">
        <f>SUM(C16:C18)</f>
        <v>1110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20.100000000000001" customHeight="1">
      <c r="A16" s="13" t="s">
        <v>92</v>
      </c>
      <c r="B16" s="15">
        <f>SUM(C16:R16)</f>
        <v>14387</v>
      </c>
      <c r="C16" s="41">
        <f>'A-LIST Expected Birds - A-LIST '!D5</f>
        <v>1109</v>
      </c>
      <c r="D16" s="42">
        <f>'A-LIST Expected Birds - A-LIST '!E5</f>
        <v>756</v>
      </c>
      <c r="E16" s="42">
        <f>'A-LIST Expected Birds - A-LIST '!F5</f>
        <v>1772</v>
      </c>
      <c r="F16" s="42">
        <f>'A-LIST Expected Birds - A-LIST '!G5</f>
        <v>948</v>
      </c>
      <c r="G16" s="42">
        <f>'A-LIST Expected Birds - A-LIST '!H5</f>
        <v>456</v>
      </c>
      <c r="H16" s="42">
        <f>'A-LIST Expected Birds - A-LIST '!I5</f>
        <v>755</v>
      </c>
      <c r="I16" s="42">
        <f>'A-LIST Expected Birds - A-LIST '!J5</f>
        <v>429</v>
      </c>
      <c r="J16" s="42">
        <f>'A-LIST Expected Birds - A-LIST '!K5</f>
        <v>717</v>
      </c>
      <c r="K16" s="42">
        <f>'A-LIST Expected Birds - A-LIST '!L5</f>
        <v>825</v>
      </c>
      <c r="L16" s="42">
        <f>'A-LIST Expected Birds - A-LIST '!M5</f>
        <v>995</v>
      </c>
      <c r="M16" s="42">
        <f>'A-LIST Expected Birds - A-LIST '!N5</f>
        <v>1237</v>
      </c>
      <c r="N16" s="42">
        <f>'A-LIST Expected Birds - A-LIST '!O5</f>
        <v>1244</v>
      </c>
      <c r="O16" s="42">
        <f>'A-LIST Expected Birds - A-LIST '!P5</f>
        <v>485</v>
      </c>
      <c r="P16" s="42">
        <f>'A-LIST Expected Birds - A-LIST '!Q5</f>
        <v>1077</v>
      </c>
      <c r="Q16" s="42">
        <f>'A-LIST Expected Birds - A-LIST '!R5</f>
        <v>771</v>
      </c>
      <c r="R16" s="42">
        <f>'A-LIST Expected Birds - A-LIST '!S5</f>
        <v>811</v>
      </c>
    </row>
    <row r="17" spans="1:18" ht="20.100000000000001" customHeight="1">
      <c r="A17" s="13" t="s">
        <v>93</v>
      </c>
      <c r="B17" s="15">
        <f>SUM(C17:R17)</f>
        <v>16</v>
      </c>
      <c r="C17" s="40">
        <f>'B-LIST Difficult Birds - B-LIST'!D5</f>
        <v>1</v>
      </c>
      <c r="D17" s="43">
        <f>'B-LIST Difficult Birds - B-LIST'!E5</f>
        <v>11</v>
      </c>
      <c r="E17" s="43">
        <f>'B-LIST Difficult Birds - B-LIST'!F5</f>
        <v>1</v>
      </c>
      <c r="F17" s="43">
        <f>'B-LIST Difficult Birds - B-LIST'!G5</f>
        <v>0</v>
      </c>
      <c r="G17" s="43">
        <f>'B-LIST Difficult Birds - B-LIST'!H5</f>
        <v>0</v>
      </c>
      <c r="H17" s="43">
        <f>'B-LIST Difficult Birds - B-LIST'!I5</f>
        <v>0</v>
      </c>
      <c r="I17" s="43">
        <f>'B-LIST Difficult Birds - B-LIST'!J5</f>
        <v>2</v>
      </c>
      <c r="J17" s="43">
        <f>'B-LIST Difficult Birds - B-LIST'!K5</f>
        <v>0</v>
      </c>
      <c r="K17" s="43">
        <f>'B-LIST Difficult Birds - B-LIST'!L5</f>
        <v>0</v>
      </c>
      <c r="L17" s="43">
        <f>'B-LIST Difficult Birds - B-LIST'!M5</f>
        <v>0</v>
      </c>
      <c r="M17" s="43">
        <f>'B-LIST Difficult Birds - B-LIST'!N5</f>
        <v>0</v>
      </c>
      <c r="N17" s="43">
        <f>'B-LIST Difficult Birds - B-LIST'!O5</f>
        <v>1</v>
      </c>
      <c r="O17" s="43">
        <f>'B-LIST Difficult Birds - B-LIST'!P5</f>
        <v>0</v>
      </c>
      <c r="P17" s="43">
        <f>'B-LIST Difficult Birds - B-LIST'!Q5</f>
        <v>0</v>
      </c>
      <c r="Q17" s="43">
        <f>'B-LIST Difficult Birds - B-LIST'!R5</f>
        <v>0</v>
      </c>
      <c r="R17" s="43">
        <f>'B-LIST Difficult Birds - B-LIST'!S5</f>
        <v>0</v>
      </c>
    </row>
    <row r="18" spans="1:18" ht="20.100000000000001" customHeight="1">
      <c r="A18" s="13" t="s">
        <v>94</v>
      </c>
      <c r="B18" s="15">
        <f>SUM(C18:R18)</f>
        <v>0</v>
      </c>
      <c r="C18" s="40">
        <f>'C-LIST Rare Birds - C-LIST Rare'!D4</f>
        <v>0</v>
      </c>
      <c r="D18" s="43">
        <f>'C-LIST Rare Birds - C-LIST Rare'!E4</f>
        <v>0</v>
      </c>
      <c r="E18" s="43">
        <f>'C-LIST Rare Birds - C-LIST Rare'!F4</f>
        <v>0</v>
      </c>
      <c r="F18" s="43">
        <f>'C-LIST Rare Birds - C-LIST Rare'!G4</f>
        <v>0</v>
      </c>
      <c r="G18" s="43">
        <f>'C-LIST Rare Birds - C-LIST Rare'!H4</f>
        <v>0</v>
      </c>
      <c r="H18" s="43">
        <f>'C-LIST Rare Birds - C-LIST Rare'!I4</f>
        <v>0</v>
      </c>
      <c r="I18" s="43">
        <f>'C-LIST Rare Birds - C-LIST Rare'!J4</f>
        <v>0</v>
      </c>
      <c r="J18" s="43">
        <f>'C-LIST Rare Birds - C-LIST Rare'!K4</f>
        <v>0</v>
      </c>
      <c r="K18" s="43">
        <f>'C-LIST Rare Birds - C-LIST Rare'!L4</f>
        <v>0</v>
      </c>
      <c r="L18" s="43">
        <f>'C-LIST Rare Birds - C-LIST Rare'!M4</f>
        <v>0</v>
      </c>
      <c r="M18" s="43">
        <f>'C-LIST Rare Birds - C-LIST Rare'!N4</f>
        <v>0</v>
      </c>
      <c r="N18" s="43">
        <f>'C-LIST Rare Birds - C-LIST Rare'!O4</f>
        <v>0</v>
      </c>
      <c r="O18" s="43">
        <f>'C-LIST Rare Birds - C-LIST Rare'!P4</f>
        <v>0</v>
      </c>
      <c r="P18" s="43">
        <f>'C-LIST Rare Birds - C-LIST Rare'!Q4</f>
        <v>0</v>
      </c>
      <c r="Q18" s="43">
        <f>'C-LIST Rare Birds - C-LIST Rare'!R4</f>
        <v>0</v>
      </c>
      <c r="R18" s="43">
        <f>'C-LIST Rare Birds - C-LIST Rare'!S4</f>
        <v>0</v>
      </c>
    </row>
    <row r="19" spans="1:18" ht="20.100000000000001" customHeight="1">
      <c r="A19" s="22"/>
      <c r="B19" s="19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20.100000000000001" customHeight="1">
      <c r="A20" s="13" t="s">
        <v>95</v>
      </c>
      <c r="B20" s="19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20.100000000000001" customHeight="1">
      <c r="A21" s="13" t="s">
        <v>92</v>
      </c>
      <c r="B21" s="15">
        <f>'A-LIST Expected Birds - A-LIST '!$B52</f>
        <v>40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20.100000000000001" customHeight="1">
      <c r="A22" s="13" t="s">
        <v>93</v>
      </c>
      <c r="B22" s="15">
        <f>'B-LIST Difficult Birds - B-LIST'!$B27</f>
        <v>7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20.100000000000001" customHeight="1">
      <c r="A23" s="13" t="s">
        <v>94</v>
      </c>
      <c r="B23" s="15">
        <f>'C-LIST Rare Birds - C-LIST Rare'!$B14</f>
        <v>0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20.100000000000001" customHeight="1">
      <c r="A24" s="13" t="s">
        <v>96</v>
      </c>
      <c r="B24" s="15">
        <f>SUM($B21:$B23)</f>
        <v>47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20.100000000000001" customHeight="1">
      <c r="A25" s="22"/>
      <c r="B25" s="19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20.100000000000001" customHeight="1">
      <c r="A26" s="22"/>
      <c r="B26" s="19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</sheetData>
  <mergeCells count="1">
    <mergeCell ref="A1:R1"/>
  </mergeCells>
  <pageMargins left="0.5" right="0.5" top="0.75" bottom="0.75" header="0.27777800000000002" footer="0.27777800000000002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A-LIST Expected Birds - A-LIST </vt:lpstr>
      <vt:lpstr>B-LIST Difficult Birds - B-LIST</vt:lpstr>
      <vt:lpstr>C-LIST Rare Birds - C-LIST Rare</vt:lpstr>
      <vt:lpstr>OVERALL STATISTICS - OVERALL 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Ann</cp:lastModifiedBy>
  <dcterms:created xsi:type="dcterms:W3CDTF">2022-11-12T22:08:23Z</dcterms:created>
  <dcterms:modified xsi:type="dcterms:W3CDTF">2023-01-09T20:04:51Z</dcterms:modified>
</cp:coreProperties>
</file>